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tch Results" sheetId="1" state="visible" r:id="rId1"/>
    <sheet name="Constraint Detail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C6EFCE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0" fillId="0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1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50" customWidth="1" min="2" max="2"/>
    <col width="11" customWidth="1" min="3" max="3"/>
    <col width="6" customWidth="1" min="4" max="4"/>
    <col width="35" customWidth="1" min="5" max="5"/>
    <col width="22" customWidth="1" min="6" max="6"/>
    <col width="10" customWidth="1" min="7" max="7"/>
    <col width="6" customWidth="1" min="8" max="8"/>
    <col width="6" customWidth="1" min="9" max="9"/>
    <col width="8" customWidth="1" min="10" max="10"/>
    <col width="50" customWidth="1" min="11" max="11"/>
    <col width="30" customWidth="1" min="12" max="12"/>
    <col width="60" customWidth="1" min="13" max="13"/>
  </cols>
  <sheetData>
    <row r="1">
      <c r="A1" s="1" t="inlineStr">
        <is>
          <t>Item #</t>
        </is>
      </c>
      <c r="B1" s="1" t="inlineStr">
        <is>
          <t>Description</t>
        </is>
      </c>
      <c r="C1" s="1" t="inlineStr">
        <is>
          <t>Category</t>
        </is>
      </c>
      <c r="D1" s="1" t="inlineStr">
        <is>
          <t>Rank</t>
        </is>
      </c>
      <c r="E1" s="1" t="inlineStr">
        <is>
          <t>Product</t>
        </is>
      </c>
      <c r="F1" s="1" t="inlineStr">
        <is>
          <t>Status</t>
        </is>
      </c>
      <c r="G1" s="1" t="inlineStr">
        <is>
          <t>Confidence</t>
        </is>
      </c>
      <c r="H1" s="1" t="inlineStr">
        <is>
          <t>PASS</t>
        </is>
      </c>
      <c r="I1" s="1" t="inlineStr">
        <is>
          <t>FAIL</t>
        </is>
      </c>
      <c r="J1" s="1" t="inlineStr">
        <is>
          <t>UNKNOWN</t>
        </is>
      </c>
      <c r="K1" s="1" t="inlineStr">
        <is>
          <t>Failed Criteria</t>
        </is>
      </c>
      <c r="L1" s="1" t="inlineStr">
        <is>
          <t>Unknown Criteria</t>
        </is>
      </c>
      <c r="M1" s="1" t="inlineStr">
        <is>
          <t>Explanation</t>
        </is>
      </c>
    </row>
    <row r="2">
      <c r="A2" s="2" t="inlineStr">
        <is>
          <t>1*</t>
        </is>
      </c>
      <c r="B2" s="2" t="inlineStr">
        <is>
          <t xml:space="preserve">Nazogastrālās zondes enterālai barošanai  izgatavotas no poliuretāna PUR, ar RTG kontrastējošu joslu, atraumatisks zondes gals ar divām sānu atverēm. </t>
        </is>
      </c>
      <c r="C2" s="2" t="inlineStr">
        <is>
          <t>device</t>
        </is>
      </c>
      <c r="D2" s="2" t="n">
        <v>1</v>
      </c>
      <c r="E2" s="2" t="inlineStr">
        <is>
          <t>Compat® Soft Junior 5FR 50 cm</t>
        </is>
      </c>
      <c r="F2" s="3" t="inlineStr">
        <is>
          <t>COMPLIANT</t>
        </is>
      </c>
      <c r="G2" s="2" t="n">
        <v>1</v>
      </c>
      <c r="H2" s="2" t="n">
        <v>6</v>
      </c>
      <c r="I2" s="2" t="n">
        <v>0</v>
      </c>
      <c r="J2" s="2" t="n">
        <v>0</v>
      </c>
      <c r="K2" s="2" t="inlineStr"/>
      <c r="L2" s="2" t="inlineStr"/>
      <c r="M2" s="2" t="inlineStr">
        <is>
          <t>All checked criteria passed</t>
        </is>
      </c>
    </row>
    <row r="3">
      <c r="A3" s="2" t="inlineStr">
        <is>
          <t>1*</t>
        </is>
      </c>
      <c r="B3" s="2" t="inlineStr">
        <is>
          <t xml:space="preserve">Nazogastrālās zondes enterālai barošanai  izgatavotas no poliuretāna PUR, ar RTG kontrastējošu joslu, atraumatisks zondes gals ar divām sānu atverēm. </t>
        </is>
      </c>
      <c r="C3" s="2" t="inlineStr">
        <is>
          <t>device</t>
        </is>
      </c>
      <c r="D3" s="2" t="n">
        <v>2</v>
      </c>
      <c r="E3" s="2" t="inlineStr">
        <is>
          <t>Compat® Soft Junior 6FR 90 cm</t>
        </is>
      </c>
      <c r="F3" s="3" t="inlineStr">
        <is>
          <t>COMPLIANT</t>
        </is>
      </c>
      <c r="G3" s="2" t="n">
        <v>1</v>
      </c>
      <c r="H3" s="2" t="n">
        <v>6</v>
      </c>
      <c r="I3" s="2" t="n">
        <v>0</v>
      </c>
      <c r="J3" s="2" t="n">
        <v>0</v>
      </c>
      <c r="K3" s="2" t="inlineStr"/>
      <c r="L3" s="2" t="inlineStr"/>
      <c r="M3" s="2" t="inlineStr">
        <is>
          <t>All checked criteria passed</t>
        </is>
      </c>
    </row>
    <row r="4">
      <c r="A4" s="2" t="inlineStr">
        <is>
          <t>1*</t>
        </is>
      </c>
      <c r="B4" s="2" t="inlineStr">
        <is>
          <t xml:space="preserve">Nazogastrālās zondes enterālai barošanai  izgatavotas no poliuretāna PUR, ar RTG kontrastējošu joslu, atraumatisks zondes gals ar divām sānu atverēm. </t>
        </is>
      </c>
      <c r="C4" s="2" t="inlineStr">
        <is>
          <t>device</t>
        </is>
      </c>
      <c r="D4" s="2" t="n">
        <v>3</v>
      </c>
      <c r="E4" s="2" t="inlineStr">
        <is>
          <t>Compat® Soft Junior 6FR 90 cm S</t>
        </is>
      </c>
      <c r="F4" s="3" t="inlineStr">
        <is>
          <t>COMPLIANT</t>
        </is>
      </c>
      <c r="G4" s="2" t="n">
        <v>1</v>
      </c>
      <c r="H4" s="2" t="n">
        <v>6</v>
      </c>
      <c r="I4" s="2" t="n">
        <v>0</v>
      </c>
      <c r="J4" s="2" t="n">
        <v>0</v>
      </c>
      <c r="K4" s="2" t="inlineStr"/>
      <c r="L4" s="2" t="inlineStr"/>
      <c r="M4" s="2" t="inlineStr">
        <is>
          <t>All checked criteria passed</t>
        </is>
      </c>
    </row>
    <row r="5">
      <c r="A5" s="2" t="inlineStr">
        <is>
          <t>1*</t>
        </is>
      </c>
      <c r="B5" s="2" t="inlineStr">
        <is>
          <t xml:space="preserve">Nazogastrālās zondes enterālai barošanai  izgatavotas no poliuretāna PUR, ar RTG kontrastējošu joslu, atraumatisks zondes gals ar divām sānu atverēm. </t>
        </is>
      </c>
      <c r="C5" s="2" t="inlineStr">
        <is>
          <t>device</t>
        </is>
      </c>
      <c r="D5" s="2" t="n">
        <v>4</v>
      </c>
      <c r="E5" s="2" t="inlineStr">
        <is>
          <t>Compat® Soft 8FR 120 cm</t>
        </is>
      </c>
      <c r="F5" s="3" t="inlineStr">
        <is>
          <t>COMPLIANT</t>
        </is>
      </c>
      <c r="G5" s="2" t="n">
        <v>1</v>
      </c>
      <c r="H5" s="2" t="n">
        <v>6</v>
      </c>
      <c r="I5" s="2" t="n">
        <v>0</v>
      </c>
      <c r="J5" s="2" t="n">
        <v>0</v>
      </c>
      <c r="K5" s="2" t="inlineStr"/>
      <c r="L5" s="2" t="inlineStr"/>
      <c r="M5" s="2" t="inlineStr">
        <is>
          <t>All checked criteria passed</t>
        </is>
      </c>
    </row>
    <row r="6">
      <c r="A6" s="2" t="inlineStr">
        <is>
          <t>1*</t>
        </is>
      </c>
      <c r="B6" s="2" t="inlineStr">
        <is>
          <t xml:space="preserve">Nazogastrālās zondes enterālai barošanai  izgatavotas no poliuretāna PUR, ar RTG kontrastējošu joslu, atraumatisks zondes gals ar divām sānu atverēm. </t>
        </is>
      </c>
      <c r="C6" s="2" t="inlineStr">
        <is>
          <t>device</t>
        </is>
      </c>
      <c r="D6" s="2" t="n">
        <v>5</v>
      </c>
      <c r="E6" s="2" t="inlineStr">
        <is>
          <t>Compat® Soft 8FR 120 cm S</t>
        </is>
      </c>
      <c r="F6" s="3" t="inlineStr">
        <is>
          <t>COMPLIANT</t>
        </is>
      </c>
      <c r="G6" s="2" t="n">
        <v>1</v>
      </c>
      <c r="H6" s="2" t="n">
        <v>6</v>
      </c>
      <c r="I6" s="2" t="n">
        <v>0</v>
      </c>
      <c r="J6" s="2" t="n">
        <v>0</v>
      </c>
      <c r="K6" s="2" t="inlineStr"/>
      <c r="L6" s="2" t="inlineStr"/>
      <c r="M6" s="2" t="inlineStr">
        <is>
          <t>All checked criteria passed</t>
        </is>
      </c>
    </row>
    <row r="7">
      <c r="A7" s="2" t="inlineStr">
        <is>
          <t>1.1.</t>
        </is>
      </c>
      <c r="B7" s="2" t="inlineStr">
        <is>
          <t>Ch8  -  110 cm +/- 10cm ar vai bez mandrēnas,</t>
        </is>
      </c>
      <c r="C7" s="2" t="inlineStr">
        <is>
          <t>device</t>
        </is>
      </c>
      <c r="D7" s="2" t="n">
        <v>1</v>
      </c>
      <c r="E7" s="2" t="inlineStr">
        <is>
          <t>Compat® Soft 8FR 120 cm</t>
        </is>
      </c>
      <c r="F7" s="3" t="inlineStr">
        <is>
          <t>COMPLIANT</t>
        </is>
      </c>
      <c r="G7" s="2" t="n">
        <v>1</v>
      </c>
      <c r="H7" s="2" t="n">
        <v>8</v>
      </c>
      <c r="I7" s="2" t="n">
        <v>0</v>
      </c>
      <c r="J7" s="2" t="n">
        <v>0</v>
      </c>
      <c r="K7" s="2" t="inlineStr"/>
      <c r="L7" s="2" t="inlineStr"/>
      <c r="M7" s="2" t="inlineStr">
        <is>
          <t>All checked criteria passed</t>
        </is>
      </c>
    </row>
    <row r="8">
      <c r="A8" s="2" t="inlineStr">
        <is>
          <t>1.1.</t>
        </is>
      </c>
      <c r="B8" s="2" t="inlineStr">
        <is>
          <t>Ch8  -  110 cm +/- 10cm ar vai bez mandrēnas,</t>
        </is>
      </c>
      <c r="C8" s="2" t="inlineStr">
        <is>
          <t>device</t>
        </is>
      </c>
      <c r="D8" s="2" t="n">
        <v>2</v>
      </c>
      <c r="E8" s="2" t="inlineStr">
        <is>
          <t>Compat® Soft 8FR 120 cm S</t>
        </is>
      </c>
      <c r="F8" s="3" t="inlineStr">
        <is>
          <t>COMPLIANT</t>
        </is>
      </c>
      <c r="G8" s="2" t="n">
        <v>1</v>
      </c>
      <c r="H8" s="2" t="n">
        <v>8</v>
      </c>
      <c r="I8" s="2" t="n">
        <v>0</v>
      </c>
      <c r="J8" s="2" t="n">
        <v>0</v>
      </c>
      <c r="K8" s="2" t="inlineStr"/>
      <c r="L8" s="2" t="inlineStr"/>
      <c r="M8" s="2" t="inlineStr">
        <is>
          <t>All checked criteria passed</t>
        </is>
      </c>
    </row>
    <row r="9">
      <c r="A9" s="2" t="inlineStr">
        <is>
          <t>1.1.</t>
        </is>
      </c>
      <c r="B9" s="2" t="inlineStr">
        <is>
          <t>Ch8  -  110 cm +/- 10cm ar vai bez mandrēnas,</t>
        </is>
      </c>
      <c r="C9" s="2" t="inlineStr">
        <is>
          <t>device</t>
        </is>
      </c>
      <c r="D9" s="2" t="n">
        <v>3</v>
      </c>
      <c r="E9" s="2" t="inlineStr">
        <is>
          <t>Compat® Soft 10FR 120 cm</t>
        </is>
      </c>
      <c r="F9" s="4" t="inlineStr">
        <is>
          <t>NON_COMPLIANT</t>
        </is>
      </c>
      <c r="G9" s="2" t="n">
        <v>0.875</v>
      </c>
      <c r="H9" s="2" t="n">
        <v>7</v>
      </c>
      <c r="I9" s="2" t="n">
        <v>1</v>
      </c>
      <c r="J9" s="2" t="n">
        <v>0</v>
      </c>
      <c r="K9" s="2" t="inlineStr">
        <is>
          <t>french_size: 10.0 FR vs = 8.0 FR</t>
        </is>
      </c>
      <c r="L9" s="2" t="inlineStr"/>
      <c r="M9" s="2" t="inlineStr">
        <is>
          <t>FAIL french_size: 10.0 does not satisfy = 8.0</t>
        </is>
      </c>
    </row>
    <row r="10">
      <c r="A10" s="2" t="inlineStr">
        <is>
          <t>1.1.</t>
        </is>
      </c>
      <c r="B10" s="2" t="inlineStr">
        <is>
          <t>Ch8  -  110 cm +/- 10cm ar vai bez mandrēnas,</t>
        </is>
      </c>
      <c r="C10" s="2" t="inlineStr">
        <is>
          <t>device</t>
        </is>
      </c>
      <c r="D10" s="2" t="n">
        <v>4</v>
      </c>
      <c r="E10" s="2" t="inlineStr">
        <is>
          <t>Compat® Soft 10FR 120 cm S</t>
        </is>
      </c>
      <c r="F10" s="4" t="inlineStr">
        <is>
          <t>NON_COMPLIANT</t>
        </is>
      </c>
      <c r="G10" s="2" t="n">
        <v>0.875</v>
      </c>
      <c r="H10" s="2" t="n">
        <v>7</v>
      </c>
      <c r="I10" s="2" t="n">
        <v>1</v>
      </c>
      <c r="J10" s="2" t="n">
        <v>0</v>
      </c>
      <c r="K10" s="2" t="inlineStr">
        <is>
          <t>french_size: 10.0 FR vs = 8.0 FR</t>
        </is>
      </c>
      <c r="L10" s="2" t="inlineStr"/>
      <c r="M10" s="2" t="inlineStr">
        <is>
          <t>FAIL french_size: 10.0 does not satisfy = 8.0</t>
        </is>
      </c>
    </row>
    <row r="11">
      <c r="A11" s="2" t="inlineStr">
        <is>
          <t>1.1.</t>
        </is>
      </c>
      <c r="B11" s="2" t="inlineStr">
        <is>
          <t>Ch8  -  110 cm +/- 10cm ar vai bez mandrēnas,</t>
        </is>
      </c>
      <c r="C11" s="2" t="inlineStr">
        <is>
          <t>device</t>
        </is>
      </c>
      <c r="D11" s="2" t="n">
        <v>5</v>
      </c>
      <c r="E11" s="2" t="inlineStr">
        <is>
          <t>Compat® Soft 12FR 120 cm</t>
        </is>
      </c>
      <c r="F11" s="4" t="inlineStr">
        <is>
          <t>NON_COMPLIANT</t>
        </is>
      </c>
      <c r="G11" s="2" t="n">
        <v>0.875</v>
      </c>
      <c r="H11" s="2" t="n">
        <v>7</v>
      </c>
      <c r="I11" s="2" t="n">
        <v>1</v>
      </c>
      <c r="J11" s="2" t="n">
        <v>0</v>
      </c>
      <c r="K11" s="2" t="inlineStr">
        <is>
          <t>french_size: 12.0 FR vs = 8.0 FR</t>
        </is>
      </c>
      <c r="L11" s="2" t="inlineStr"/>
      <c r="M11" s="2" t="inlineStr">
        <is>
          <t>FAIL french_size: 12.0 does not satisfy = 8.0</t>
        </is>
      </c>
    </row>
    <row r="12">
      <c r="A12" s="2" t="inlineStr">
        <is>
          <t>1.2.</t>
        </is>
      </c>
      <c r="B12" s="2" t="inlineStr">
        <is>
          <t>Ch10 - 110cm +/- 10cm ar mandrēnu,</t>
        </is>
      </c>
      <c r="C12" s="2" t="inlineStr">
        <is>
          <t>device</t>
        </is>
      </c>
      <c r="D12" s="2" t="n">
        <v>1</v>
      </c>
      <c r="E12" s="2" t="inlineStr">
        <is>
          <t>Compat® Soft 10FR 120 cm S</t>
        </is>
      </c>
      <c r="F12" s="3" t="inlineStr">
        <is>
          <t>COMPLIANT</t>
        </is>
      </c>
      <c r="G12" s="2" t="n">
        <v>1</v>
      </c>
      <c r="H12" s="2" t="n">
        <v>9</v>
      </c>
      <c r="I12" s="2" t="n">
        <v>0</v>
      </c>
      <c r="J12" s="2" t="n">
        <v>0</v>
      </c>
      <c r="K12" s="2" t="inlineStr"/>
      <c r="L12" s="2" t="inlineStr"/>
      <c r="M12" s="2" t="inlineStr">
        <is>
          <t>All checked criteria passed</t>
        </is>
      </c>
    </row>
    <row r="13">
      <c r="A13" s="2" t="inlineStr">
        <is>
          <t>1.2.</t>
        </is>
      </c>
      <c r="B13" s="2" t="inlineStr">
        <is>
          <t>Ch10 - 110cm +/- 10cm ar mandrēnu,</t>
        </is>
      </c>
      <c r="C13" s="2" t="inlineStr">
        <is>
          <t>device</t>
        </is>
      </c>
      <c r="D13" s="2" t="n">
        <v>2</v>
      </c>
      <c r="E13" s="2" t="inlineStr">
        <is>
          <t>Compat® Soft 8FR 120 cm S</t>
        </is>
      </c>
      <c r="F13" s="4" t="inlineStr">
        <is>
          <t>NON_COMPLIANT</t>
        </is>
      </c>
      <c r="G13" s="2" t="n">
        <v>0.889</v>
      </c>
      <c r="H13" s="2" t="n">
        <v>8</v>
      </c>
      <c r="I13" s="2" t="n">
        <v>1</v>
      </c>
      <c r="J13" s="2" t="n">
        <v>0</v>
      </c>
      <c r="K13" s="2" t="inlineStr">
        <is>
          <t>french_size: 8.0 FR vs = 10.0 FR</t>
        </is>
      </c>
      <c r="L13" s="2" t="inlineStr"/>
      <c r="M13" s="2" t="inlineStr">
        <is>
          <t>FAIL french_size: 8.0 does not satisfy = 10.0</t>
        </is>
      </c>
    </row>
    <row r="14">
      <c r="A14" s="2" t="inlineStr">
        <is>
          <t>1.2.</t>
        </is>
      </c>
      <c r="B14" s="2" t="inlineStr">
        <is>
          <t>Ch10 - 110cm +/- 10cm ar mandrēnu,</t>
        </is>
      </c>
      <c r="C14" s="2" t="inlineStr">
        <is>
          <t>device</t>
        </is>
      </c>
      <c r="D14" s="2" t="n">
        <v>3</v>
      </c>
      <c r="E14" s="2" t="inlineStr">
        <is>
          <t>Compat® Soft 10FR 120 cm</t>
        </is>
      </c>
      <c r="F14" s="4" t="inlineStr">
        <is>
          <t>NON_COMPLIANT</t>
        </is>
      </c>
      <c r="G14" s="2" t="n">
        <v>0.889</v>
      </c>
      <c r="H14" s="2" t="n">
        <v>8</v>
      </c>
      <c r="I14" s="2" t="n">
        <v>1</v>
      </c>
      <c r="J14" s="2" t="n">
        <v>0</v>
      </c>
      <c r="K14" s="2" t="inlineStr">
        <is>
          <t>has_stylet: False vs True</t>
        </is>
      </c>
      <c r="L14" s="2" t="inlineStr"/>
      <c r="M14" s="2" t="inlineStr">
        <is>
          <t>FAIL has_stylet: product is False, tender wants True</t>
        </is>
      </c>
    </row>
    <row r="15">
      <c r="A15" s="2" t="inlineStr">
        <is>
          <t>1.2.</t>
        </is>
      </c>
      <c r="B15" s="2" t="inlineStr">
        <is>
          <t>Ch10 - 110cm +/- 10cm ar mandrēnu,</t>
        </is>
      </c>
      <c r="C15" s="2" t="inlineStr">
        <is>
          <t>device</t>
        </is>
      </c>
      <c r="D15" s="2" t="n">
        <v>4</v>
      </c>
      <c r="E15" s="2" t="inlineStr">
        <is>
          <t>Compat® Soft 12FR 120 cm S</t>
        </is>
      </c>
      <c r="F15" s="4" t="inlineStr">
        <is>
          <t>NON_COMPLIANT</t>
        </is>
      </c>
      <c r="G15" s="2" t="n">
        <v>0.889</v>
      </c>
      <c r="H15" s="2" t="n">
        <v>8</v>
      </c>
      <c r="I15" s="2" t="n">
        <v>1</v>
      </c>
      <c r="J15" s="2" t="n">
        <v>0</v>
      </c>
      <c r="K15" s="2" t="inlineStr">
        <is>
          <t>french_size: 12.0 FR vs = 10.0 FR</t>
        </is>
      </c>
      <c r="L15" s="2" t="inlineStr"/>
      <c r="M15" s="2" t="inlineStr">
        <is>
          <t>FAIL french_size: 12.0 does not satisfy = 10.0</t>
        </is>
      </c>
    </row>
    <row r="16">
      <c r="A16" s="2" t="inlineStr">
        <is>
          <t>1.2.</t>
        </is>
      </c>
      <c r="B16" s="2" t="inlineStr">
        <is>
          <t>Ch10 - 110cm +/- 10cm ar mandrēnu,</t>
        </is>
      </c>
      <c r="C16" s="2" t="inlineStr">
        <is>
          <t>device</t>
        </is>
      </c>
      <c r="D16" s="2" t="n">
        <v>5</v>
      </c>
      <c r="E16" s="2" t="inlineStr">
        <is>
          <t>Compat® Soft 14FR 120 cm S</t>
        </is>
      </c>
      <c r="F16" s="4" t="inlineStr">
        <is>
          <t>NON_COMPLIANT</t>
        </is>
      </c>
      <c r="G16" s="2" t="n">
        <v>0.889</v>
      </c>
      <c r="H16" s="2" t="n">
        <v>8</v>
      </c>
      <c r="I16" s="2" t="n">
        <v>1</v>
      </c>
      <c r="J16" s="2" t="n">
        <v>0</v>
      </c>
      <c r="K16" s="2" t="inlineStr">
        <is>
          <t>french_size: 14.0 FR vs = 10.0 FR</t>
        </is>
      </c>
      <c r="L16" s="2" t="inlineStr"/>
      <c r="M16" s="2" t="inlineStr">
        <is>
          <t>FAIL french_size: 14.0 does not satisfy = 10.0</t>
        </is>
      </c>
    </row>
    <row r="17">
      <c r="A17" s="2" t="inlineStr">
        <is>
          <t>1.3.</t>
        </is>
      </c>
      <c r="B17" s="2" t="inlineStr">
        <is>
          <t>Ch12 - 110cm +/- 10cm ar mandrēnu</t>
        </is>
      </c>
      <c r="C17" s="2" t="inlineStr">
        <is>
          <t>device</t>
        </is>
      </c>
      <c r="D17" s="2" t="n">
        <v>1</v>
      </c>
      <c r="E17" s="2" t="inlineStr">
        <is>
          <t>Compat® Soft 12FR 120 cm S</t>
        </is>
      </c>
      <c r="F17" s="3" t="inlineStr">
        <is>
          <t>COMPLIANT</t>
        </is>
      </c>
      <c r="G17" s="2" t="n">
        <v>1</v>
      </c>
      <c r="H17" s="2" t="n">
        <v>9</v>
      </c>
      <c r="I17" s="2" t="n">
        <v>0</v>
      </c>
      <c r="J17" s="2" t="n">
        <v>0</v>
      </c>
      <c r="K17" s="2" t="inlineStr"/>
      <c r="L17" s="2" t="inlineStr"/>
      <c r="M17" s="2" t="inlineStr">
        <is>
          <t>All checked criteria passed</t>
        </is>
      </c>
    </row>
    <row r="18">
      <c r="A18" s="2" t="inlineStr">
        <is>
          <t>1.3.</t>
        </is>
      </c>
      <c r="B18" s="2" t="inlineStr">
        <is>
          <t>Ch12 - 110cm +/- 10cm ar mandrēnu</t>
        </is>
      </c>
      <c r="C18" s="2" t="inlineStr">
        <is>
          <t>device</t>
        </is>
      </c>
      <c r="D18" s="2" t="n">
        <v>2</v>
      </c>
      <c r="E18" s="2" t="inlineStr">
        <is>
          <t>Compat® Soft 8FR 120 cm S</t>
        </is>
      </c>
      <c r="F18" s="4" t="inlineStr">
        <is>
          <t>NON_COMPLIANT</t>
        </is>
      </c>
      <c r="G18" s="2" t="n">
        <v>0.889</v>
      </c>
      <c r="H18" s="2" t="n">
        <v>8</v>
      </c>
      <c r="I18" s="2" t="n">
        <v>1</v>
      </c>
      <c r="J18" s="2" t="n">
        <v>0</v>
      </c>
      <c r="K18" s="2" t="inlineStr">
        <is>
          <t>french_size: 8.0 FR vs = 12.0 FR</t>
        </is>
      </c>
      <c r="L18" s="2" t="inlineStr"/>
      <c r="M18" s="2" t="inlineStr">
        <is>
          <t>FAIL french_size: 8.0 does not satisfy = 12.0</t>
        </is>
      </c>
    </row>
    <row r="19">
      <c r="A19" s="2" t="inlineStr">
        <is>
          <t>1.3.</t>
        </is>
      </c>
      <c r="B19" s="2" t="inlineStr">
        <is>
          <t>Ch12 - 110cm +/- 10cm ar mandrēnu</t>
        </is>
      </c>
      <c r="C19" s="2" t="inlineStr">
        <is>
          <t>device</t>
        </is>
      </c>
      <c r="D19" s="2" t="n">
        <v>3</v>
      </c>
      <c r="E19" s="2" t="inlineStr">
        <is>
          <t>Compat® Soft 10FR 120 cm S</t>
        </is>
      </c>
      <c r="F19" s="4" t="inlineStr">
        <is>
          <t>NON_COMPLIANT</t>
        </is>
      </c>
      <c r="G19" s="2" t="n">
        <v>0.889</v>
      </c>
      <c r="H19" s="2" t="n">
        <v>8</v>
      </c>
      <c r="I19" s="2" t="n">
        <v>1</v>
      </c>
      <c r="J19" s="2" t="n">
        <v>0</v>
      </c>
      <c r="K19" s="2" t="inlineStr">
        <is>
          <t>french_size: 10.0 FR vs = 12.0 FR</t>
        </is>
      </c>
      <c r="L19" s="2" t="inlineStr"/>
      <c r="M19" s="2" t="inlineStr">
        <is>
          <t>FAIL french_size: 10.0 does not satisfy = 12.0</t>
        </is>
      </c>
    </row>
    <row r="20">
      <c r="A20" s="2" t="inlineStr">
        <is>
          <t>1.3.</t>
        </is>
      </c>
      <c r="B20" s="2" t="inlineStr">
        <is>
          <t>Ch12 - 110cm +/- 10cm ar mandrēnu</t>
        </is>
      </c>
      <c r="C20" s="2" t="inlineStr">
        <is>
          <t>device</t>
        </is>
      </c>
      <c r="D20" s="2" t="n">
        <v>4</v>
      </c>
      <c r="E20" s="2" t="inlineStr">
        <is>
          <t>Compat® Soft 12FR 120 cm</t>
        </is>
      </c>
      <c r="F20" s="4" t="inlineStr">
        <is>
          <t>NON_COMPLIANT</t>
        </is>
      </c>
      <c r="G20" s="2" t="n">
        <v>0.889</v>
      </c>
      <c r="H20" s="2" t="n">
        <v>8</v>
      </c>
      <c r="I20" s="2" t="n">
        <v>1</v>
      </c>
      <c r="J20" s="2" t="n">
        <v>0</v>
      </c>
      <c r="K20" s="2" t="inlineStr">
        <is>
          <t>has_stylet: False vs True</t>
        </is>
      </c>
      <c r="L20" s="2" t="inlineStr"/>
      <c r="M20" s="2" t="inlineStr">
        <is>
          <t>FAIL has_stylet: product is False, tender wants True</t>
        </is>
      </c>
    </row>
    <row r="21">
      <c r="A21" s="2" t="inlineStr">
        <is>
          <t>1.3.</t>
        </is>
      </c>
      <c r="B21" s="2" t="inlineStr">
        <is>
          <t>Ch12 - 110cm +/- 10cm ar mandrēnu</t>
        </is>
      </c>
      <c r="C21" s="2" t="inlineStr">
        <is>
          <t>device</t>
        </is>
      </c>
      <c r="D21" s="2" t="n">
        <v>5</v>
      </c>
      <c r="E21" s="2" t="inlineStr">
        <is>
          <t>Compat® Soft 14FR 120 cm S</t>
        </is>
      </c>
      <c r="F21" s="4" t="inlineStr">
        <is>
          <t>NON_COMPLIANT</t>
        </is>
      </c>
      <c r="G21" s="2" t="n">
        <v>0.889</v>
      </c>
      <c r="H21" s="2" t="n">
        <v>8</v>
      </c>
      <c r="I21" s="2" t="n">
        <v>1</v>
      </c>
      <c r="J21" s="2" t="n">
        <v>0</v>
      </c>
      <c r="K21" s="2" t="inlineStr">
        <is>
          <t>french_size: 14.0 FR vs = 12.0 FR</t>
        </is>
      </c>
      <c r="L21" s="2" t="inlineStr"/>
      <c r="M21" s="2" t="inlineStr">
        <is>
          <t>FAIL french_size: 14.0 does not satisfy = 12.0</t>
        </is>
      </c>
    </row>
    <row r="22">
      <c r="A22" s="2" t="inlineStr">
        <is>
          <t>1.4.</t>
        </is>
      </c>
      <c r="B22" s="2" t="inlineStr">
        <is>
          <t>Ch14 - 110cm +/- 10cm ar mandrēnu</t>
        </is>
      </c>
      <c r="C22" s="2" t="inlineStr">
        <is>
          <t>device</t>
        </is>
      </c>
      <c r="D22" s="2" t="n">
        <v>1</v>
      </c>
      <c r="E22" s="2" t="inlineStr">
        <is>
          <t>Compat® Soft 14FR 120 cm S</t>
        </is>
      </c>
      <c r="F22" s="3" t="inlineStr">
        <is>
          <t>COMPLIANT</t>
        </is>
      </c>
      <c r="G22" s="2" t="n">
        <v>1</v>
      </c>
      <c r="H22" s="2" t="n">
        <v>9</v>
      </c>
      <c r="I22" s="2" t="n">
        <v>0</v>
      </c>
      <c r="J22" s="2" t="n">
        <v>0</v>
      </c>
      <c r="K22" s="2" t="inlineStr"/>
      <c r="L22" s="2" t="inlineStr"/>
      <c r="M22" s="2" t="inlineStr">
        <is>
          <t>All checked criteria passed</t>
        </is>
      </c>
    </row>
    <row r="23">
      <c r="A23" s="2" t="inlineStr">
        <is>
          <t>1.4.</t>
        </is>
      </c>
      <c r="B23" s="2" t="inlineStr">
        <is>
          <t>Ch14 - 110cm +/- 10cm ar mandrēnu</t>
        </is>
      </c>
      <c r="C23" s="2" t="inlineStr">
        <is>
          <t>device</t>
        </is>
      </c>
      <c r="D23" s="2" t="n">
        <v>2</v>
      </c>
      <c r="E23" s="2" t="inlineStr">
        <is>
          <t>Compat® DualPort 14FR 120 cm S</t>
        </is>
      </c>
      <c r="F23" s="3" t="inlineStr">
        <is>
          <t>COMPLIANT</t>
        </is>
      </c>
      <c r="G23" s="2" t="n">
        <v>1</v>
      </c>
      <c r="H23" s="2" t="n">
        <v>9</v>
      </c>
      <c r="I23" s="2" t="n">
        <v>0</v>
      </c>
      <c r="J23" s="2" t="n">
        <v>0</v>
      </c>
      <c r="K23" s="2" t="inlineStr"/>
      <c r="L23" s="2" t="inlineStr"/>
      <c r="M23" s="2" t="inlineStr">
        <is>
          <t>All checked criteria passed</t>
        </is>
      </c>
    </row>
    <row r="24">
      <c r="A24" s="2" t="inlineStr">
        <is>
          <t>1.4.</t>
        </is>
      </c>
      <c r="B24" s="2" t="inlineStr">
        <is>
          <t>Ch14 - 110cm +/- 10cm ar mandrēnu</t>
        </is>
      </c>
      <c r="C24" s="2" t="inlineStr">
        <is>
          <t>device</t>
        </is>
      </c>
      <c r="D24" s="2" t="n">
        <v>3</v>
      </c>
      <c r="E24" s="2" t="inlineStr">
        <is>
          <t>Compat® Soft 8FR 120 cm S</t>
        </is>
      </c>
      <c r="F24" s="4" t="inlineStr">
        <is>
          <t>NON_COMPLIANT</t>
        </is>
      </c>
      <c r="G24" s="2" t="n">
        <v>0.889</v>
      </c>
      <c r="H24" s="2" t="n">
        <v>8</v>
      </c>
      <c r="I24" s="2" t="n">
        <v>1</v>
      </c>
      <c r="J24" s="2" t="n">
        <v>0</v>
      </c>
      <c r="K24" s="2" t="inlineStr">
        <is>
          <t>french_size: 8.0 FR vs = 14.0 FR</t>
        </is>
      </c>
      <c r="L24" s="2" t="inlineStr"/>
      <c r="M24" s="2" t="inlineStr">
        <is>
          <t>FAIL french_size: 8.0 does not satisfy = 14.0</t>
        </is>
      </c>
    </row>
    <row r="25">
      <c r="A25" s="2" t="inlineStr">
        <is>
          <t>1.4.</t>
        </is>
      </c>
      <c r="B25" s="2" t="inlineStr">
        <is>
          <t>Ch14 - 110cm +/- 10cm ar mandrēnu</t>
        </is>
      </c>
      <c r="C25" s="2" t="inlineStr">
        <is>
          <t>device</t>
        </is>
      </c>
      <c r="D25" s="2" t="n">
        <v>4</v>
      </c>
      <c r="E25" s="2" t="inlineStr">
        <is>
          <t>Compat® Soft 10FR 120 cm S</t>
        </is>
      </c>
      <c r="F25" s="4" t="inlineStr">
        <is>
          <t>NON_COMPLIANT</t>
        </is>
      </c>
      <c r="G25" s="2" t="n">
        <v>0.889</v>
      </c>
      <c r="H25" s="2" t="n">
        <v>8</v>
      </c>
      <c r="I25" s="2" t="n">
        <v>1</v>
      </c>
      <c r="J25" s="2" t="n">
        <v>0</v>
      </c>
      <c r="K25" s="2" t="inlineStr">
        <is>
          <t>french_size: 10.0 FR vs = 14.0 FR</t>
        </is>
      </c>
      <c r="L25" s="2" t="inlineStr"/>
      <c r="M25" s="2" t="inlineStr">
        <is>
          <t>FAIL french_size: 10.0 does not satisfy = 14.0</t>
        </is>
      </c>
    </row>
    <row r="26">
      <c r="A26" s="2" t="inlineStr">
        <is>
          <t>1.4.</t>
        </is>
      </c>
      <c r="B26" s="2" t="inlineStr">
        <is>
          <t>Ch14 - 110cm +/- 10cm ar mandrēnu</t>
        </is>
      </c>
      <c r="C26" s="2" t="inlineStr">
        <is>
          <t>device</t>
        </is>
      </c>
      <c r="D26" s="2" t="n">
        <v>5</v>
      </c>
      <c r="E26" s="2" t="inlineStr">
        <is>
          <t>Compat® Soft 12FR 120 cm S</t>
        </is>
      </c>
      <c r="F26" s="4" t="inlineStr">
        <is>
          <t>NON_COMPLIANT</t>
        </is>
      </c>
      <c r="G26" s="2" t="n">
        <v>0.889</v>
      </c>
      <c r="H26" s="2" t="n">
        <v>8</v>
      </c>
      <c r="I26" s="2" t="n">
        <v>1</v>
      </c>
      <c r="J26" s="2" t="n">
        <v>0</v>
      </c>
      <c r="K26" s="2" t="inlineStr">
        <is>
          <t>french_size: 12.0 FR vs = 14.0 FR</t>
        </is>
      </c>
      <c r="L26" s="2" t="inlineStr"/>
      <c r="M26" s="2" t="inlineStr">
        <is>
          <t>FAIL french_size: 12.0 does not satisfy = 14.0</t>
        </is>
      </c>
    </row>
    <row r="27">
      <c r="A27" s="2" t="inlineStr">
        <is>
          <t>1.5.</t>
        </is>
      </c>
      <c r="B27" s="2" t="inlineStr">
        <is>
          <t>Ch16 - 110cm +/- 10cm ar mandrēnu</t>
        </is>
      </c>
      <c r="C27" s="2" t="inlineStr">
        <is>
          <t>device</t>
        </is>
      </c>
      <c r="D27" s="2" t="n">
        <v>1</v>
      </c>
      <c r="E27" s="2" t="inlineStr">
        <is>
          <t>Compat® Soft 8FR 120 cm S</t>
        </is>
      </c>
      <c r="F27" s="4" t="inlineStr">
        <is>
          <t>NON_COMPLIANT</t>
        </is>
      </c>
      <c r="G27" s="2" t="n">
        <v>0.889</v>
      </c>
      <c r="H27" s="2" t="n">
        <v>8</v>
      </c>
      <c r="I27" s="2" t="n">
        <v>1</v>
      </c>
      <c r="J27" s="2" t="n">
        <v>0</v>
      </c>
      <c r="K27" s="2" t="inlineStr">
        <is>
          <t>french_size: 8.0 FR vs = 16.0 FR</t>
        </is>
      </c>
      <c r="L27" s="2" t="inlineStr"/>
      <c r="M27" s="2" t="inlineStr">
        <is>
          <t>FAIL french_size: 8.0 does not satisfy = 16.0</t>
        </is>
      </c>
    </row>
    <row r="28">
      <c r="A28" s="2" t="inlineStr">
        <is>
          <t>1.5.</t>
        </is>
      </c>
      <c r="B28" s="2" t="inlineStr">
        <is>
          <t>Ch16 - 110cm +/- 10cm ar mandrēnu</t>
        </is>
      </c>
      <c r="C28" s="2" t="inlineStr">
        <is>
          <t>device</t>
        </is>
      </c>
      <c r="D28" s="2" t="n">
        <v>2</v>
      </c>
      <c r="E28" s="2" t="inlineStr">
        <is>
          <t>Compat® Soft 10FR 120 cm S</t>
        </is>
      </c>
      <c r="F28" s="4" t="inlineStr">
        <is>
          <t>NON_COMPLIANT</t>
        </is>
      </c>
      <c r="G28" s="2" t="n">
        <v>0.889</v>
      </c>
      <c r="H28" s="2" t="n">
        <v>8</v>
      </c>
      <c r="I28" s="2" t="n">
        <v>1</v>
      </c>
      <c r="J28" s="2" t="n">
        <v>0</v>
      </c>
      <c r="K28" s="2" t="inlineStr">
        <is>
          <t>french_size: 10.0 FR vs = 16.0 FR</t>
        </is>
      </c>
      <c r="L28" s="2" t="inlineStr"/>
      <c r="M28" s="2" t="inlineStr">
        <is>
          <t>FAIL french_size: 10.0 does not satisfy = 16.0</t>
        </is>
      </c>
    </row>
    <row r="29">
      <c r="A29" s="2" t="inlineStr">
        <is>
          <t>1.5.</t>
        </is>
      </c>
      <c r="B29" s="2" t="inlineStr">
        <is>
          <t>Ch16 - 110cm +/- 10cm ar mandrēnu</t>
        </is>
      </c>
      <c r="C29" s="2" t="inlineStr">
        <is>
          <t>device</t>
        </is>
      </c>
      <c r="D29" s="2" t="n">
        <v>3</v>
      </c>
      <c r="E29" s="2" t="inlineStr">
        <is>
          <t>Compat® Soft 12FR 120 cm S</t>
        </is>
      </c>
      <c r="F29" s="4" t="inlineStr">
        <is>
          <t>NON_COMPLIANT</t>
        </is>
      </c>
      <c r="G29" s="2" t="n">
        <v>0.889</v>
      </c>
      <c r="H29" s="2" t="n">
        <v>8</v>
      </c>
      <c r="I29" s="2" t="n">
        <v>1</v>
      </c>
      <c r="J29" s="2" t="n">
        <v>0</v>
      </c>
      <c r="K29" s="2" t="inlineStr">
        <is>
          <t>french_size: 12.0 FR vs = 16.0 FR</t>
        </is>
      </c>
      <c r="L29" s="2" t="inlineStr"/>
      <c r="M29" s="2" t="inlineStr">
        <is>
          <t>FAIL french_size: 12.0 does not satisfy = 16.0</t>
        </is>
      </c>
    </row>
    <row r="30">
      <c r="A30" s="2" t="inlineStr">
        <is>
          <t>1.5.</t>
        </is>
      </c>
      <c r="B30" s="2" t="inlineStr">
        <is>
          <t>Ch16 - 110cm +/- 10cm ar mandrēnu</t>
        </is>
      </c>
      <c r="C30" s="2" t="inlineStr">
        <is>
          <t>device</t>
        </is>
      </c>
      <c r="D30" s="2" t="n">
        <v>4</v>
      </c>
      <c r="E30" s="2" t="inlineStr">
        <is>
          <t>Compat® Soft 14FR 120 cm S</t>
        </is>
      </c>
      <c r="F30" s="4" t="inlineStr">
        <is>
          <t>NON_COMPLIANT</t>
        </is>
      </c>
      <c r="G30" s="2" t="n">
        <v>0.889</v>
      </c>
      <c r="H30" s="2" t="n">
        <v>8</v>
      </c>
      <c r="I30" s="2" t="n">
        <v>1</v>
      </c>
      <c r="J30" s="2" t="n">
        <v>0</v>
      </c>
      <c r="K30" s="2" t="inlineStr">
        <is>
          <t>french_size: 14.0 FR vs = 16.0 FR</t>
        </is>
      </c>
      <c r="L30" s="2" t="inlineStr"/>
      <c r="M30" s="2" t="inlineStr">
        <is>
          <t>FAIL french_size: 14.0 does not satisfy = 16.0</t>
        </is>
      </c>
    </row>
    <row r="31">
      <c r="A31" s="2" t="inlineStr">
        <is>
          <t>1.5.</t>
        </is>
      </c>
      <c r="B31" s="2" t="inlineStr">
        <is>
          <t>Ch16 - 110cm +/- 10cm ar mandrēnu</t>
        </is>
      </c>
      <c r="C31" s="2" t="inlineStr">
        <is>
          <t>device</t>
        </is>
      </c>
      <c r="D31" s="2" t="n">
        <v>5</v>
      </c>
      <c r="E31" s="2" t="inlineStr">
        <is>
          <t>Compat® DualPort 14FR 120 cm S</t>
        </is>
      </c>
      <c r="F31" s="4" t="inlineStr">
        <is>
          <t>NON_COMPLIANT</t>
        </is>
      </c>
      <c r="G31" s="2" t="n">
        <v>0.889</v>
      </c>
      <c r="H31" s="2" t="n">
        <v>8</v>
      </c>
      <c r="I31" s="2" t="n">
        <v>1</v>
      </c>
      <c r="J31" s="2" t="n">
        <v>0</v>
      </c>
      <c r="K31" s="2" t="inlineStr">
        <is>
          <t>french_size: 14.0 FR vs = 16.0 FR</t>
        </is>
      </c>
      <c r="L31" s="2" t="inlineStr"/>
      <c r="M31" s="2" t="inlineStr">
        <is>
          <t>FAIL french_size: 14.0 does not satisfy = 16.0</t>
        </is>
      </c>
    </row>
    <row r="32">
      <c r="A32" s="2" t="inlineStr">
        <is>
          <t>2</t>
        </is>
      </c>
      <c r="B32" s="2" t="inlineStr">
        <is>
          <t>Bērnu nazogastrālās zondes CH5-45 cm bez mandrēnas</t>
        </is>
      </c>
      <c r="C32" s="2" t="inlineStr">
        <is>
          <t>device</t>
        </is>
      </c>
      <c r="D32" s="2" t="n">
        <v>1</v>
      </c>
      <c r="E32" s="2" t="inlineStr">
        <is>
          <t>Compat® Soft Junior 5FR 50 cm</t>
        </is>
      </c>
      <c r="F32" s="3" t="inlineStr">
        <is>
          <t>COMPLIANT</t>
        </is>
      </c>
      <c r="G32" s="2" t="n">
        <v>1</v>
      </c>
      <c r="H32" s="2" t="n">
        <v>4</v>
      </c>
      <c r="I32" s="2" t="n">
        <v>0</v>
      </c>
      <c r="J32" s="2" t="n">
        <v>0</v>
      </c>
      <c r="K32" s="2" t="inlineStr"/>
      <c r="L32" s="2" t="inlineStr"/>
      <c r="M32" s="2" t="inlineStr">
        <is>
          <t>All checked criteria passed</t>
        </is>
      </c>
    </row>
    <row r="33">
      <c r="A33" s="2" t="inlineStr">
        <is>
          <t>2</t>
        </is>
      </c>
      <c r="B33" s="2" t="inlineStr">
        <is>
          <t>Bērnu nazogastrālās zondes CH5-45 cm bez mandrēnas</t>
        </is>
      </c>
      <c r="C33" s="2" t="inlineStr">
        <is>
          <t>device</t>
        </is>
      </c>
      <c r="D33" s="2" t="n">
        <v>2</v>
      </c>
      <c r="E33" s="2" t="inlineStr">
        <is>
          <t>Compat® Soft Junior 6FR 90 cm</t>
        </is>
      </c>
      <c r="F33" s="4" t="inlineStr">
        <is>
          <t>NON_COMPLIANT</t>
        </is>
      </c>
      <c r="G33" s="2" t="n">
        <v>0.5</v>
      </c>
      <c r="H33" s="2" t="n">
        <v>2</v>
      </c>
      <c r="I33" s="2" t="n">
        <v>2</v>
      </c>
      <c r="J33" s="2" t="n">
        <v>0</v>
      </c>
      <c r="K33" s="2" t="inlineStr">
        <is>
          <t>french_size: 6.0 FR vs = 5.0 FR; tube_length: 90.0 cm vs = 45.0 cm</t>
        </is>
      </c>
      <c r="L33" s="2" t="inlineStr"/>
      <c r="M33" s="2" t="inlineStr">
        <is>
          <t>FAIL french_size: 6.0 does not satisfy = 5.0; FAIL tube_length: 90.0 does not satisfy = 45.0</t>
        </is>
      </c>
    </row>
    <row r="34">
      <c r="A34" s="2" t="inlineStr">
        <is>
          <t>2</t>
        </is>
      </c>
      <c r="B34" s="2" t="inlineStr">
        <is>
          <t>Bērnu nazogastrālās zondes CH5-45 cm bez mandrēnas</t>
        </is>
      </c>
      <c r="C34" s="2" t="inlineStr">
        <is>
          <t>device</t>
        </is>
      </c>
      <c r="D34" s="2" t="n">
        <v>3</v>
      </c>
      <c r="E34" s="2" t="inlineStr">
        <is>
          <t>Compat® Soft 8FR 120 cm</t>
        </is>
      </c>
      <c r="F34" s="4" t="inlineStr">
        <is>
          <t>NON_COMPLIANT</t>
        </is>
      </c>
      <c r="G34" s="2" t="n">
        <v>0.5</v>
      </c>
      <c r="H34" s="2" t="n">
        <v>2</v>
      </c>
      <c r="I34" s="2" t="n">
        <v>2</v>
      </c>
      <c r="J34" s="2" t="n">
        <v>0</v>
      </c>
      <c r="K34" s="2" t="inlineStr">
        <is>
          <t>french_size: 8.0 FR vs = 5.0 FR; tube_length: 120.0 cm vs = 45.0 cm</t>
        </is>
      </c>
      <c r="L34" s="2" t="inlineStr"/>
      <c r="M34" s="2" t="inlineStr">
        <is>
          <t>FAIL french_size: 8.0 does not satisfy = 5.0; FAIL tube_length: 120.0 does not satisfy = 45.0</t>
        </is>
      </c>
    </row>
    <row r="35">
      <c r="A35" s="2" t="inlineStr">
        <is>
          <t>2</t>
        </is>
      </c>
      <c r="B35" s="2" t="inlineStr">
        <is>
          <t>Bērnu nazogastrālās zondes CH5-45 cm bez mandrēnas</t>
        </is>
      </c>
      <c r="C35" s="2" t="inlineStr">
        <is>
          <t>device</t>
        </is>
      </c>
      <c r="D35" s="2" t="n">
        <v>4</v>
      </c>
      <c r="E35" s="2" t="inlineStr">
        <is>
          <t>Compat® Soft 10FR 120 cm</t>
        </is>
      </c>
      <c r="F35" s="4" t="inlineStr">
        <is>
          <t>NON_COMPLIANT</t>
        </is>
      </c>
      <c r="G35" s="2" t="n">
        <v>0.5</v>
      </c>
      <c r="H35" s="2" t="n">
        <v>2</v>
      </c>
      <c r="I35" s="2" t="n">
        <v>2</v>
      </c>
      <c r="J35" s="2" t="n">
        <v>0</v>
      </c>
      <c r="K35" s="2" t="inlineStr">
        <is>
          <t>french_size: 10.0 FR vs = 5.0 FR; tube_length: 120.0 cm vs = 45.0 cm</t>
        </is>
      </c>
      <c r="L35" s="2" t="inlineStr"/>
      <c r="M35" s="2" t="inlineStr">
        <is>
          <t>FAIL french_size: 10.0 does not satisfy = 5.0; FAIL tube_length: 120.0 does not satisfy = 45.0</t>
        </is>
      </c>
    </row>
    <row r="36">
      <c r="A36" s="2" t="inlineStr">
        <is>
          <t>2</t>
        </is>
      </c>
      <c r="B36" s="2" t="inlineStr">
        <is>
          <t>Bērnu nazogastrālās zondes CH5-45 cm bez mandrēnas</t>
        </is>
      </c>
      <c r="C36" s="2" t="inlineStr">
        <is>
          <t>device</t>
        </is>
      </c>
      <c r="D36" s="2" t="n">
        <v>5</v>
      </c>
      <c r="E36" s="2" t="inlineStr">
        <is>
          <t>Compat® Soft 12FR 120 cm</t>
        </is>
      </c>
      <c r="F36" s="4" t="inlineStr">
        <is>
          <t>NON_COMPLIANT</t>
        </is>
      </c>
      <c r="G36" s="2" t="n">
        <v>0.5</v>
      </c>
      <c r="H36" s="2" t="n">
        <v>2</v>
      </c>
      <c r="I36" s="2" t="n">
        <v>2</v>
      </c>
      <c r="J36" s="2" t="n">
        <v>0</v>
      </c>
      <c r="K36" s="2" t="inlineStr">
        <is>
          <t>french_size: 12.0 FR vs = 5.0 FR; tube_length: 120.0 cm vs = 45.0 cm</t>
        </is>
      </c>
      <c r="L36" s="2" t="inlineStr"/>
      <c r="M36" s="2" t="inlineStr">
        <is>
          <t>FAIL french_size: 12.0 does not satisfy = 5.0; FAIL tube_length: 120.0 does not satisfy = 45.0</t>
        </is>
      </c>
    </row>
    <row r="37">
      <c r="A37" s="2" t="inlineStr">
        <is>
          <t>3</t>
        </is>
      </c>
      <c r="B37" s="2" t="inlineStr">
        <is>
          <t>Bērnu nazogastrālās zondes CH6-60 cm bez mandrēnas</t>
        </is>
      </c>
      <c r="C37" s="2" t="inlineStr">
        <is>
          <t>device</t>
        </is>
      </c>
      <c r="D37" s="2" t="n">
        <v>1</v>
      </c>
      <c r="E37" s="2" t="inlineStr">
        <is>
          <t>Compat® Soft Junior 5FR 50 cm</t>
        </is>
      </c>
      <c r="F37" s="4" t="inlineStr">
        <is>
          <t>NON_COMPLIANT</t>
        </is>
      </c>
      <c r="G37" s="2" t="n">
        <v>0.75</v>
      </c>
      <c r="H37" s="2" t="n">
        <v>3</v>
      </c>
      <c r="I37" s="2" t="n">
        <v>1</v>
      </c>
      <c r="J37" s="2" t="n">
        <v>0</v>
      </c>
      <c r="K37" s="2" t="inlineStr">
        <is>
          <t>french_size: 5.0 FR vs = 6.0 FR</t>
        </is>
      </c>
      <c r="L37" s="2" t="inlineStr"/>
      <c r="M37" s="2" t="inlineStr">
        <is>
          <t>FAIL french_size: 5.0 does not satisfy = 6.0</t>
        </is>
      </c>
    </row>
    <row r="38">
      <c r="A38" s="2" t="inlineStr">
        <is>
          <t>3</t>
        </is>
      </c>
      <c r="B38" s="2" t="inlineStr">
        <is>
          <t>Bērnu nazogastrālās zondes CH6-60 cm bez mandrēnas</t>
        </is>
      </c>
      <c r="C38" s="2" t="inlineStr">
        <is>
          <t>device</t>
        </is>
      </c>
      <c r="D38" s="2" t="n">
        <v>2</v>
      </c>
      <c r="E38" s="2" t="inlineStr">
        <is>
          <t>Compat® Soft Junior 6FR 90 cm</t>
        </is>
      </c>
      <c r="F38" s="4" t="inlineStr">
        <is>
          <t>NON_COMPLIANT</t>
        </is>
      </c>
      <c r="G38" s="2" t="n">
        <v>0.75</v>
      </c>
      <c r="H38" s="2" t="n">
        <v>3</v>
      </c>
      <c r="I38" s="2" t="n">
        <v>1</v>
      </c>
      <c r="J38" s="2" t="n">
        <v>0</v>
      </c>
      <c r="K38" s="2" t="inlineStr">
        <is>
          <t>tube_length: 90.0 cm vs = 60.0 cm</t>
        </is>
      </c>
      <c r="L38" s="2" t="inlineStr"/>
      <c r="M38" s="2" t="inlineStr">
        <is>
          <t>FAIL tube_length: 90.0 does not satisfy = 60.0</t>
        </is>
      </c>
    </row>
    <row r="39">
      <c r="A39" s="2" t="inlineStr">
        <is>
          <t>3</t>
        </is>
      </c>
      <c r="B39" s="2" t="inlineStr">
        <is>
          <t>Bērnu nazogastrālās zondes CH6-60 cm bez mandrēnas</t>
        </is>
      </c>
      <c r="C39" s="2" t="inlineStr">
        <is>
          <t>device</t>
        </is>
      </c>
      <c r="D39" s="2" t="n">
        <v>3</v>
      </c>
      <c r="E39" s="2" t="inlineStr">
        <is>
          <t>Compat® Soft Junior 6FR 90 cm S</t>
        </is>
      </c>
      <c r="F39" s="4" t="inlineStr">
        <is>
          <t>NON_COMPLIANT</t>
        </is>
      </c>
      <c r="G39" s="2" t="n">
        <v>0.5</v>
      </c>
      <c r="H39" s="2" t="n">
        <v>2</v>
      </c>
      <c r="I39" s="2" t="n">
        <v>2</v>
      </c>
      <c r="J39" s="2" t="n">
        <v>0</v>
      </c>
      <c r="K39" s="2" t="inlineStr">
        <is>
          <t>tube_length: 90.0 cm vs = 60.0 cm; has_stylet: True vs False</t>
        </is>
      </c>
      <c r="L39" s="2" t="inlineStr"/>
      <c r="M39" s="2" t="inlineStr">
        <is>
          <t>FAIL tube_length: 90.0 does not satisfy = 60.0; FAIL has_stylet: product is True, tender wants False</t>
        </is>
      </c>
    </row>
    <row r="40">
      <c r="A40" s="2" t="inlineStr">
        <is>
          <t>3</t>
        </is>
      </c>
      <c r="B40" s="2" t="inlineStr">
        <is>
          <t>Bērnu nazogastrālās zondes CH6-60 cm bez mandrēnas</t>
        </is>
      </c>
      <c r="C40" s="2" t="inlineStr">
        <is>
          <t>device</t>
        </is>
      </c>
      <c r="D40" s="2" t="n">
        <v>4</v>
      </c>
      <c r="E40" s="2" t="inlineStr">
        <is>
          <t>Compat® Soft 8FR 120 cm</t>
        </is>
      </c>
      <c r="F40" s="4" t="inlineStr">
        <is>
          <t>NON_COMPLIANT</t>
        </is>
      </c>
      <c r="G40" s="2" t="n">
        <v>0.5</v>
      </c>
      <c r="H40" s="2" t="n">
        <v>2</v>
      </c>
      <c r="I40" s="2" t="n">
        <v>2</v>
      </c>
      <c r="J40" s="2" t="n">
        <v>0</v>
      </c>
      <c r="K40" s="2" t="inlineStr">
        <is>
          <t>french_size: 8.0 FR vs = 6.0 FR; tube_length: 120.0 cm vs = 60.0 cm</t>
        </is>
      </c>
      <c r="L40" s="2" t="inlineStr"/>
      <c r="M40" s="2" t="inlineStr">
        <is>
          <t>FAIL french_size: 8.0 does not satisfy = 6.0; FAIL tube_length: 120.0 does not satisfy = 60.0</t>
        </is>
      </c>
    </row>
    <row r="41">
      <c r="A41" s="2" t="inlineStr">
        <is>
          <t>3</t>
        </is>
      </c>
      <c r="B41" s="2" t="inlineStr">
        <is>
          <t>Bērnu nazogastrālās zondes CH6-60 cm bez mandrēnas</t>
        </is>
      </c>
      <c r="C41" s="2" t="inlineStr">
        <is>
          <t>device</t>
        </is>
      </c>
      <c r="D41" s="2" t="n">
        <v>5</v>
      </c>
      <c r="E41" s="2" t="inlineStr">
        <is>
          <t>Compat® Soft 10FR 120 cm</t>
        </is>
      </c>
      <c r="F41" s="4" t="inlineStr">
        <is>
          <t>NON_COMPLIANT</t>
        </is>
      </c>
      <c r="G41" s="2" t="n">
        <v>0.5</v>
      </c>
      <c r="H41" s="2" t="n">
        <v>2</v>
      </c>
      <c r="I41" s="2" t="n">
        <v>2</v>
      </c>
      <c r="J41" s="2" t="n">
        <v>0</v>
      </c>
      <c r="K41" s="2" t="inlineStr">
        <is>
          <t>french_size: 10.0 FR vs = 6.0 FR; tube_length: 120.0 cm vs = 60.0 cm</t>
        </is>
      </c>
      <c r="L41" s="2" t="inlineStr"/>
      <c r="M41" s="2" t="inlineStr">
        <is>
          <t>FAIL french_size: 10.0 does not satisfy = 6.0; FAIL tube_length: 120.0 does not satisfy = 60.0</t>
        </is>
      </c>
    </row>
    <row r="42">
      <c r="A42" s="2" t="inlineStr">
        <is>
          <t>4*</t>
        </is>
      </c>
      <c r="B42" s="2" t="inlineStr">
        <is>
          <t>Nazointestinālās zondes enterālai barošanai, izgatavotas no poliuretāna PUR, ar RTG kontrastējošu joslu, ar garuma atzīmēm, atraumatisks zondes gals a</t>
        </is>
      </c>
      <c r="C42" s="2" t="inlineStr">
        <is>
          <t>device</t>
        </is>
      </c>
      <c r="D42" s="2" t="n">
        <v>1</v>
      </c>
      <c r="E42" s="2" t="inlineStr">
        <is>
          <t>Compat® StayPut 9/18FR 165/120 cm</t>
        </is>
      </c>
      <c r="F42" s="3" t="inlineStr">
        <is>
          <t>COMPLIANT</t>
        </is>
      </c>
      <c r="G42" s="2" t="n">
        <v>1</v>
      </c>
      <c r="H42" s="2" t="n">
        <v>7</v>
      </c>
      <c r="I42" s="2" t="n">
        <v>0</v>
      </c>
      <c r="J42" s="2" t="n">
        <v>0</v>
      </c>
      <c r="K42" s="2" t="inlineStr"/>
      <c r="L42" s="2" t="inlineStr"/>
      <c r="M42" s="2" t="inlineStr">
        <is>
          <t>All checked criteria passed</t>
        </is>
      </c>
    </row>
    <row r="43">
      <c r="A43" s="2" t="inlineStr">
        <is>
          <t>4.1.</t>
        </is>
      </c>
      <c r="B43" s="2" t="inlineStr">
        <is>
          <t>Ch8 - 125cm +/- 5cm ar mandrēnu</t>
        </is>
      </c>
      <c r="C43" s="2" t="inlineStr">
        <is>
          <t>device</t>
        </is>
      </c>
      <c r="D43" s="2" t="n">
        <v>1</v>
      </c>
      <c r="E43" s="2" t="inlineStr">
        <is>
          <t>Compat® StayPut 9/18FR 165/120 cm</t>
        </is>
      </c>
      <c r="F43" s="5" t="inlineStr">
        <is>
          <t>PARTIALLY_COMPLIANT</t>
        </is>
      </c>
      <c r="G43" s="2" t="n">
        <v>0.778</v>
      </c>
      <c r="H43" s="2" t="n">
        <v>7</v>
      </c>
      <c r="I43" s="2" t="n">
        <v>0</v>
      </c>
      <c r="J43" s="2" t="n">
        <v>2</v>
      </c>
      <c r="K43" s="2" t="inlineStr"/>
      <c r="L43" s="2" t="inlineStr">
        <is>
          <t>french_size; tube_length</t>
        </is>
      </c>
      <c r="M43" s="2" t="inlineStr">
        <is>
          <t>UNKNOWN french_size: Product has no value for 'french_size'; UNKNOWN tube_length: Product has no value for 'tube_length'</t>
        </is>
      </c>
    </row>
    <row r="44">
      <c r="A44" s="2" t="inlineStr">
        <is>
          <t>4.2.</t>
        </is>
      </c>
      <c r="B44" s="2" t="inlineStr">
        <is>
          <t>Ch12 - 125cm +/- 5cm ar mandrēnu</t>
        </is>
      </c>
      <c r="C44" s="2" t="inlineStr">
        <is>
          <t>device</t>
        </is>
      </c>
      <c r="D44" s="2" t="n">
        <v>1</v>
      </c>
      <c r="E44" s="2" t="inlineStr">
        <is>
          <t>Compat® StayPut 9/18FR 165/120 cm</t>
        </is>
      </c>
      <c r="F44" s="5" t="inlineStr">
        <is>
          <t>PARTIALLY_COMPLIANT</t>
        </is>
      </c>
      <c r="G44" s="2" t="n">
        <v>0.778</v>
      </c>
      <c r="H44" s="2" t="n">
        <v>7</v>
      </c>
      <c r="I44" s="2" t="n">
        <v>0</v>
      </c>
      <c r="J44" s="2" t="n">
        <v>2</v>
      </c>
      <c r="K44" s="2" t="inlineStr"/>
      <c r="L44" s="2" t="inlineStr">
        <is>
          <t>french_size; tube_length</t>
        </is>
      </c>
      <c r="M44" s="2" t="inlineStr">
        <is>
          <t>UNKNOWN french_size: Product has no value for 'french_size'; UNKNOWN tube_length: Product has no value for 'tube_length'</t>
        </is>
      </c>
    </row>
    <row r="45">
      <c r="A45" s="2" t="inlineStr">
        <is>
          <t>5*</t>
        </is>
      </c>
      <c r="B45" s="2" t="inlineStr">
        <is>
          <t>Enterālās barošanas šļirces, atbilst ENFit standartiem, violets virzulis ar polipropilēna uzmavu, nesatur lateksu, DEHP, BPA, graduācijas skala kontra</t>
        </is>
      </c>
      <c r="C45" s="2" t="inlineStr">
        <is>
          <t>device</t>
        </is>
      </c>
      <c r="D45" s="2" t="n">
        <v>1</v>
      </c>
      <c r="E45" s="2" t="inlineStr">
        <is>
          <t>Compat® ENject Enteral Syringe 1mL Low Dose Tip</t>
        </is>
      </c>
      <c r="F45" s="5" t="inlineStr">
        <is>
          <t>PARTIALLY_COMPLIANT</t>
        </is>
      </c>
      <c r="G45" s="2" t="n">
        <v>0.75</v>
      </c>
      <c r="H45" s="2" t="n">
        <v>6</v>
      </c>
      <c r="I45" s="2" t="n">
        <v>0</v>
      </c>
      <c r="J45" s="2" t="n">
        <v>2</v>
      </c>
      <c r="K45" s="2" t="inlineStr"/>
      <c r="L45" s="2" t="inlineStr">
        <is>
          <t>formulation; material</t>
        </is>
      </c>
      <c r="M45" s="2" t="inlineStr">
        <is>
          <t>UNKNOWN formulation: Catalogue does not state 'formulation' for this product; UNKNOWN material: Catalogue does not state 'material' for this product</t>
        </is>
      </c>
    </row>
    <row r="46">
      <c r="A46" s="2" t="inlineStr">
        <is>
          <t>5*</t>
        </is>
      </c>
      <c r="B46" s="2" t="inlineStr">
        <is>
          <t>Enterālās barošanas šļirces, atbilst ENFit standartiem, violets virzulis ar polipropilēna uzmavu, nesatur lateksu, DEHP, BPA, graduācijas skala kontra</t>
        </is>
      </c>
      <c r="C46" s="2" t="inlineStr">
        <is>
          <t>device</t>
        </is>
      </c>
      <c r="D46" s="2" t="n">
        <v>2</v>
      </c>
      <c r="E46" s="2" t="inlineStr">
        <is>
          <t>Compat® ENject Enteral Syringe 2.5-3mL Low Dose Tip</t>
        </is>
      </c>
      <c r="F46" s="5" t="inlineStr">
        <is>
          <t>PARTIALLY_COMPLIANT</t>
        </is>
      </c>
      <c r="G46" s="2" t="n">
        <v>0.75</v>
      </c>
      <c r="H46" s="2" t="n">
        <v>6</v>
      </c>
      <c r="I46" s="2" t="n">
        <v>0</v>
      </c>
      <c r="J46" s="2" t="n">
        <v>2</v>
      </c>
      <c r="K46" s="2" t="inlineStr"/>
      <c r="L46" s="2" t="inlineStr">
        <is>
          <t>formulation; material</t>
        </is>
      </c>
      <c r="M46" s="2" t="inlineStr">
        <is>
          <t>UNKNOWN formulation: Catalogue does not state 'formulation' for this product; UNKNOWN material: Catalogue does not state 'material' for this product</t>
        </is>
      </c>
    </row>
    <row r="47">
      <c r="A47" s="2" t="inlineStr">
        <is>
          <t>5*</t>
        </is>
      </c>
      <c r="B47" s="2" t="inlineStr">
        <is>
          <t>Enterālās barošanas šļirces, atbilst ENFit standartiem, violets virzulis ar polipropilēna uzmavu, nesatur lateksu, DEHP, BPA, graduācijas skala kontra</t>
        </is>
      </c>
      <c r="C47" s="2" t="inlineStr">
        <is>
          <t>device</t>
        </is>
      </c>
      <c r="D47" s="2" t="n">
        <v>3</v>
      </c>
      <c r="E47" s="2" t="inlineStr">
        <is>
          <t>Compat® ENject Enteral Syringe 5mL Low Dose Tip</t>
        </is>
      </c>
      <c r="F47" s="5" t="inlineStr">
        <is>
          <t>PARTIALLY_COMPLIANT</t>
        </is>
      </c>
      <c r="G47" s="2" t="n">
        <v>0.75</v>
      </c>
      <c r="H47" s="2" t="n">
        <v>6</v>
      </c>
      <c r="I47" s="2" t="n">
        <v>0</v>
      </c>
      <c r="J47" s="2" t="n">
        <v>2</v>
      </c>
      <c r="K47" s="2" t="inlineStr"/>
      <c r="L47" s="2" t="inlineStr">
        <is>
          <t>formulation; material</t>
        </is>
      </c>
      <c r="M47" s="2" t="inlineStr">
        <is>
          <t>UNKNOWN formulation: Catalogue does not state 'formulation' for this product; UNKNOWN material: Catalogue does not state 'material' for this product</t>
        </is>
      </c>
    </row>
    <row r="48">
      <c r="A48" s="2" t="inlineStr">
        <is>
          <t>5*</t>
        </is>
      </c>
      <c r="B48" s="2" t="inlineStr">
        <is>
          <t>Enterālās barošanas šļirces, atbilst ENFit standartiem, violets virzulis ar polipropilēna uzmavu, nesatur lateksu, DEHP, BPA, graduācijas skala kontra</t>
        </is>
      </c>
      <c r="C48" s="2" t="inlineStr">
        <is>
          <t>device</t>
        </is>
      </c>
      <c r="D48" s="2" t="n">
        <v>4</v>
      </c>
      <c r="E48" s="2" t="inlineStr">
        <is>
          <t>Compat® ENject Enteral Syringe 10mL</t>
        </is>
      </c>
      <c r="F48" s="5" t="inlineStr">
        <is>
          <t>PARTIALLY_COMPLIANT</t>
        </is>
      </c>
      <c r="G48" s="2" t="n">
        <v>0.75</v>
      </c>
      <c r="H48" s="2" t="n">
        <v>6</v>
      </c>
      <c r="I48" s="2" t="n">
        <v>0</v>
      </c>
      <c r="J48" s="2" t="n">
        <v>2</v>
      </c>
      <c r="K48" s="2" t="inlineStr"/>
      <c r="L48" s="2" t="inlineStr">
        <is>
          <t>formulation; material</t>
        </is>
      </c>
      <c r="M48" s="2" t="inlineStr">
        <is>
          <t>UNKNOWN formulation: Catalogue does not state 'formulation' for this product; UNKNOWN material: Catalogue does not state 'material' for this product</t>
        </is>
      </c>
    </row>
    <row r="49">
      <c r="A49" s="2" t="inlineStr">
        <is>
          <t>5*</t>
        </is>
      </c>
      <c r="B49" s="2" t="inlineStr">
        <is>
          <t>Enterālās barošanas šļirces, atbilst ENFit standartiem, violets virzulis ar polipropilēna uzmavu, nesatur lateksu, DEHP, BPA, graduācijas skala kontra</t>
        </is>
      </c>
      <c r="C49" s="2" t="inlineStr">
        <is>
          <t>device</t>
        </is>
      </c>
      <c r="D49" s="2" t="n">
        <v>5</v>
      </c>
      <c r="E49" s="2" t="inlineStr">
        <is>
          <t>Compat® ENject Enteral Syringe 20mL</t>
        </is>
      </c>
      <c r="F49" s="5" t="inlineStr">
        <is>
          <t>PARTIALLY_COMPLIANT</t>
        </is>
      </c>
      <c r="G49" s="2" t="n">
        <v>0.75</v>
      </c>
      <c r="H49" s="2" t="n">
        <v>6</v>
      </c>
      <c r="I49" s="2" t="n">
        <v>0</v>
      </c>
      <c r="J49" s="2" t="n">
        <v>2</v>
      </c>
      <c r="K49" s="2" t="inlineStr"/>
      <c r="L49" s="2" t="inlineStr">
        <is>
          <t>formulation; material</t>
        </is>
      </c>
      <c r="M49" s="2" t="inlineStr">
        <is>
          <t>UNKNOWN formulation: Catalogue does not state 'formulation' for this product; UNKNOWN material: Catalogue does not state 'material' for this product</t>
        </is>
      </c>
    </row>
    <row r="50">
      <c r="A50" s="2" t="inlineStr">
        <is>
          <t>5.1.</t>
        </is>
      </c>
      <c r="B50" s="2" t="inlineStr">
        <is>
          <t>20ml graduācija  ik pēc 0,5 ml  savienojama ar slimnīcā lietojamiem ražotāja B.Braun Space, Compact S un Compact plus perfuzoriem</t>
        </is>
      </c>
      <c r="C50" s="2" t="inlineStr">
        <is>
          <t>device</t>
        </is>
      </c>
      <c r="D50" s="2" t="n">
        <v>1</v>
      </c>
      <c r="E50" s="2" t="inlineStr">
        <is>
          <t>Compat® ENject Enteral Syringe 1mL Low Dose Tip</t>
        </is>
      </c>
      <c r="F50" s="6" t="inlineStr">
        <is>
          <t>UNKNOWN</t>
        </is>
      </c>
      <c r="G50" s="2" t="n">
        <v>0.667</v>
      </c>
      <c r="H50" s="2" t="n">
        <v>6</v>
      </c>
      <c r="I50" s="2" t="n">
        <v>0</v>
      </c>
      <c r="J50" s="2" t="n">
        <v>3</v>
      </c>
      <c r="K50" s="2" t="inlineStr"/>
      <c r="L50" s="2" t="inlineStr">
        <is>
          <t>pump_compatibility; formulation; material</t>
        </is>
      </c>
      <c r="M50" s="2" t="inlineStr">
        <is>
          <t>UNKNOWN pump_compatibility: Catalogue does not state 'pump_compatibility' for this product; UNKNOWN formulation: Catalogue does not state 'formulation' for this product; UNKNOWN material: Catalogue does not state 'material' for this product</t>
        </is>
      </c>
    </row>
    <row r="51">
      <c r="A51" s="2" t="inlineStr">
        <is>
          <t>5.1.</t>
        </is>
      </c>
      <c r="B51" s="2" t="inlineStr">
        <is>
          <t>20ml graduācija  ik pēc 0,5 ml  savienojama ar slimnīcā lietojamiem ražotāja B.Braun Space, Compact S un Compact plus perfuzoriem</t>
        </is>
      </c>
      <c r="C51" s="2" t="inlineStr">
        <is>
          <t>device</t>
        </is>
      </c>
      <c r="D51" s="2" t="n">
        <v>2</v>
      </c>
      <c r="E51" s="2" t="inlineStr">
        <is>
          <t>Compat® ENject Enteral Syringe 2.5-3mL Low Dose Tip</t>
        </is>
      </c>
      <c r="F51" s="6" t="inlineStr">
        <is>
          <t>UNKNOWN</t>
        </is>
      </c>
      <c r="G51" s="2" t="n">
        <v>0.667</v>
      </c>
      <c r="H51" s="2" t="n">
        <v>6</v>
      </c>
      <c r="I51" s="2" t="n">
        <v>0</v>
      </c>
      <c r="J51" s="2" t="n">
        <v>3</v>
      </c>
      <c r="K51" s="2" t="inlineStr"/>
      <c r="L51" s="2" t="inlineStr">
        <is>
          <t>pump_compatibility; formulation; material</t>
        </is>
      </c>
      <c r="M51" s="2" t="inlineStr">
        <is>
          <t>UNKNOWN pump_compatibility: Catalogue does not state 'pump_compatibility' for this product; UNKNOWN formulation: Catalogue does not state 'formulation' for this product; UNKNOWN material: Catalogue does not state 'material' for this product</t>
        </is>
      </c>
    </row>
    <row r="52">
      <c r="A52" s="2" t="inlineStr">
        <is>
          <t>5.1.</t>
        </is>
      </c>
      <c r="B52" s="2" t="inlineStr">
        <is>
          <t>20ml graduācija  ik pēc 0,5 ml  savienojama ar slimnīcā lietojamiem ražotāja B.Braun Space, Compact S un Compact plus perfuzoriem</t>
        </is>
      </c>
      <c r="C52" s="2" t="inlineStr">
        <is>
          <t>device</t>
        </is>
      </c>
      <c r="D52" s="2" t="n">
        <v>3</v>
      </c>
      <c r="E52" s="2" t="inlineStr">
        <is>
          <t>Compat® ENject Enteral Syringe 5mL Low Dose Tip</t>
        </is>
      </c>
      <c r="F52" s="6" t="inlineStr">
        <is>
          <t>UNKNOWN</t>
        </is>
      </c>
      <c r="G52" s="2" t="n">
        <v>0.667</v>
      </c>
      <c r="H52" s="2" t="n">
        <v>6</v>
      </c>
      <c r="I52" s="2" t="n">
        <v>0</v>
      </c>
      <c r="J52" s="2" t="n">
        <v>3</v>
      </c>
      <c r="K52" s="2" t="inlineStr"/>
      <c r="L52" s="2" t="inlineStr">
        <is>
          <t>pump_compatibility; formulation; material</t>
        </is>
      </c>
      <c r="M52" s="2" t="inlineStr">
        <is>
          <t>UNKNOWN pump_compatibility: Catalogue does not state 'pump_compatibility' for this product; UNKNOWN formulation: Catalogue does not state 'formulation' for this product; UNKNOWN material: Catalogue does not state 'material' for this product</t>
        </is>
      </c>
    </row>
    <row r="53">
      <c r="A53" s="2" t="inlineStr">
        <is>
          <t>5.1.</t>
        </is>
      </c>
      <c r="B53" s="2" t="inlineStr">
        <is>
          <t>20ml graduācija  ik pēc 0,5 ml  savienojama ar slimnīcā lietojamiem ražotāja B.Braun Space, Compact S un Compact plus perfuzoriem</t>
        </is>
      </c>
      <c r="C53" s="2" t="inlineStr">
        <is>
          <t>device</t>
        </is>
      </c>
      <c r="D53" s="2" t="n">
        <v>4</v>
      </c>
      <c r="E53" s="2" t="inlineStr">
        <is>
          <t>Compat® ENject Enteral Syringe 10mL</t>
        </is>
      </c>
      <c r="F53" s="6" t="inlineStr">
        <is>
          <t>UNKNOWN</t>
        </is>
      </c>
      <c r="G53" s="2" t="n">
        <v>0.667</v>
      </c>
      <c r="H53" s="2" t="n">
        <v>6</v>
      </c>
      <c r="I53" s="2" t="n">
        <v>0</v>
      </c>
      <c r="J53" s="2" t="n">
        <v>3</v>
      </c>
      <c r="K53" s="2" t="inlineStr"/>
      <c r="L53" s="2" t="inlineStr">
        <is>
          <t>pump_compatibility; formulation; material</t>
        </is>
      </c>
      <c r="M53" s="2" t="inlineStr">
        <is>
          <t>UNKNOWN pump_compatibility: Catalogue does not state 'pump_compatibility' for this product; UNKNOWN formulation: Catalogue does not state 'formulation' for this product; UNKNOWN material: Catalogue does not state 'material' for this product</t>
        </is>
      </c>
    </row>
    <row r="54">
      <c r="A54" s="2" t="inlineStr">
        <is>
          <t>5.1.</t>
        </is>
      </c>
      <c r="B54" s="2" t="inlineStr">
        <is>
          <t>20ml graduācija  ik pēc 0,5 ml  savienojama ar slimnīcā lietojamiem ražotāja B.Braun Space, Compact S un Compact plus perfuzoriem</t>
        </is>
      </c>
      <c r="C54" s="2" t="inlineStr">
        <is>
          <t>device</t>
        </is>
      </c>
      <c r="D54" s="2" t="n">
        <v>5</v>
      </c>
      <c r="E54" s="2" t="inlineStr">
        <is>
          <t>Compat® ENject Enteral Syringe 20mL</t>
        </is>
      </c>
      <c r="F54" s="6" t="inlineStr">
        <is>
          <t>UNKNOWN</t>
        </is>
      </c>
      <c r="G54" s="2" t="n">
        <v>0.667</v>
      </c>
      <c r="H54" s="2" t="n">
        <v>6</v>
      </c>
      <c r="I54" s="2" t="n">
        <v>0</v>
      </c>
      <c r="J54" s="2" t="n">
        <v>3</v>
      </c>
      <c r="K54" s="2" t="inlineStr"/>
      <c r="L54" s="2" t="inlineStr">
        <is>
          <t>pump_compatibility; formulation; material</t>
        </is>
      </c>
      <c r="M54" s="2" t="inlineStr">
        <is>
          <t>UNKNOWN pump_compatibility: Catalogue does not state 'pump_compatibility' for this product; UNKNOWN formulation: Catalogue does not state 'formulation' for this product; UNKNOWN material: Catalogue does not state 'material' for this product</t>
        </is>
      </c>
    </row>
    <row r="55">
      <c r="A55" s="2" t="inlineStr">
        <is>
          <t>5.2.</t>
        </is>
      </c>
      <c r="B55" s="2" t="inlineStr">
        <is>
          <t>50ml / 60ml graduācija ik pēc 1,0 ml savienojama ar slimnīcā lietojamiem ražotāja B.Braun Space, Compact S un Campact plus perfuzoriem</t>
        </is>
      </c>
      <c r="C55" s="2" t="inlineStr">
        <is>
          <t>device</t>
        </is>
      </c>
      <c r="D55" s="2" t="n">
        <v>1</v>
      </c>
      <c r="E55" s="2" t="inlineStr">
        <is>
          <t>Compat® ENject Enteral Syringe 1mL Low Dose Tip</t>
        </is>
      </c>
      <c r="F55" s="6" t="inlineStr">
        <is>
          <t>UNKNOWN</t>
        </is>
      </c>
      <c r="G55" s="2" t="n">
        <v>0.667</v>
      </c>
      <c r="H55" s="2" t="n">
        <v>6</v>
      </c>
      <c r="I55" s="2" t="n">
        <v>0</v>
      </c>
      <c r="J55" s="2" t="n">
        <v>3</v>
      </c>
      <c r="K55" s="2" t="inlineStr"/>
      <c r="L55" s="2" t="inlineStr">
        <is>
          <t>pump_compatibility; formulation; material</t>
        </is>
      </c>
      <c r="M55" s="2" t="inlineStr">
        <is>
          <t>UNKNOWN pump_compatibility: Catalogue does not state 'pump_compatibility' for this product; UNKNOWN formulation: Catalogue does not state 'formulation' for this product; UNKNOWN material: Catalogue does not state 'material' for this product</t>
        </is>
      </c>
    </row>
    <row r="56">
      <c r="A56" s="2" t="inlineStr">
        <is>
          <t>5.2.</t>
        </is>
      </c>
      <c r="B56" s="2" t="inlineStr">
        <is>
          <t>50ml / 60ml graduācija ik pēc 1,0 ml savienojama ar slimnīcā lietojamiem ražotāja B.Braun Space, Compact S un Campact plus perfuzoriem</t>
        </is>
      </c>
      <c r="C56" s="2" t="inlineStr">
        <is>
          <t>device</t>
        </is>
      </c>
      <c r="D56" s="2" t="n">
        <v>2</v>
      </c>
      <c r="E56" s="2" t="inlineStr">
        <is>
          <t>Compat® ENject Enteral Syringe 2.5-3mL Low Dose Tip</t>
        </is>
      </c>
      <c r="F56" s="6" t="inlineStr">
        <is>
          <t>UNKNOWN</t>
        </is>
      </c>
      <c r="G56" s="2" t="n">
        <v>0.667</v>
      </c>
      <c r="H56" s="2" t="n">
        <v>6</v>
      </c>
      <c r="I56" s="2" t="n">
        <v>0</v>
      </c>
      <c r="J56" s="2" t="n">
        <v>3</v>
      </c>
      <c r="K56" s="2" t="inlineStr"/>
      <c r="L56" s="2" t="inlineStr">
        <is>
          <t>pump_compatibility; formulation; material</t>
        </is>
      </c>
      <c r="M56" s="2" t="inlineStr">
        <is>
          <t>UNKNOWN pump_compatibility: Catalogue does not state 'pump_compatibility' for this product; UNKNOWN formulation: Catalogue does not state 'formulation' for this product; UNKNOWN material: Catalogue does not state 'material' for this product</t>
        </is>
      </c>
    </row>
    <row r="57">
      <c r="A57" s="2" t="inlineStr">
        <is>
          <t>5.2.</t>
        </is>
      </c>
      <c r="B57" s="2" t="inlineStr">
        <is>
          <t>50ml / 60ml graduācija ik pēc 1,0 ml savienojama ar slimnīcā lietojamiem ražotāja B.Braun Space, Compact S un Campact plus perfuzoriem</t>
        </is>
      </c>
      <c r="C57" s="2" t="inlineStr">
        <is>
          <t>device</t>
        </is>
      </c>
      <c r="D57" s="2" t="n">
        <v>3</v>
      </c>
      <c r="E57" s="2" t="inlineStr">
        <is>
          <t>Compat® ENject Enteral Syringe 5mL Low Dose Tip</t>
        </is>
      </c>
      <c r="F57" s="6" t="inlineStr">
        <is>
          <t>UNKNOWN</t>
        </is>
      </c>
      <c r="G57" s="2" t="n">
        <v>0.667</v>
      </c>
      <c r="H57" s="2" t="n">
        <v>6</v>
      </c>
      <c r="I57" s="2" t="n">
        <v>0</v>
      </c>
      <c r="J57" s="2" t="n">
        <v>3</v>
      </c>
      <c r="K57" s="2" t="inlineStr"/>
      <c r="L57" s="2" t="inlineStr">
        <is>
          <t>pump_compatibility; formulation; material</t>
        </is>
      </c>
      <c r="M57" s="2" t="inlineStr">
        <is>
          <t>UNKNOWN pump_compatibility: Catalogue does not state 'pump_compatibility' for this product; UNKNOWN formulation: Catalogue does not state 'formulation' for this product; UNKNOWN material: Catalogue does not state 'material' for this product</t>
        </is>
      </c>
    </row>
    <row r="58">
      <c r="A58" s="2" t="inlineStr">
        <is>
          <t>5.2.</t>
        </is>
      </c>
      <c r="B58" s="2" t="inlineStr">
        <is>
          <t>50ml / 60ml graduācija ik pēc 1,0 ml savienojama ar slimnīcā lietojamiem ražotāja B.Braun Space, Compact S un Campact plus perfuzoriem</t>
        </is>
      </c>
      <c r="C58" s="2" t="inlineStr">
        <is>
          <t>device</t>
        </is>
      </c>
      <c r="D58" s="2" t="n">
        <v>4</v>
      </c>
      <c r="E58" s="2" t="inlineStr">
        <is>
          <t>Compat® ENject Enteral Syringe 10mL</t>
        </is>
      </c>
      <c r="F58" s="6" t="inlineStr">
        <is>
          <t>UNKNOWN</t>
        </is>
      </c>
      <c r="G58" s="2" t="n">
        <v>0.667</v>
      </c>
      <c r="H58" s="2" t="n">
        <v>6</v>
      </c>
      <c r="I58" s="2" t="n">
        <v>0</v>
      </c>
      <c r="J58" s="2" t="n">
        <v>3</v>
      </c>
      <c r="K58" s="2" t="inlineStr"/>
      <c r="L58" s="2" t="inlineStr">
        <is>
          <t>pump_compatibility; formulation; material</t>
        </is>
      </c>
      <c r="M58" s="2" t="inlineStr">
        <is>
          <t>UNKNOWN pump_compatibility: Catalogue does not state 'pump_compatibility' for this product; UNKNOWN formulation: Catalogue does not state 'formulation' for this product; UNKNOWN material: Catalogue does not state 'material' for this product</t>
        </is>
      </c>
    </row>
    <row r="59">
      <c r="A59" s="2" t="inlineStr">
        <is>
          <t>5.2.</t>
        </is>
      </c>
      <c r="B59" s="2" t="inlineStr">
        <is>
          <t>50ml / 60ml graduācija ik pēc 1,0 ml savienojama ar slimnīcā lietojamiem ražotāja B.Braun Space, Compact S un Campact plus perfuzoriem</t>
        </is>
      </c>
      <c r="C59" s="2" t="inlineStr">
        <is>
          <t>device</t>
        </is>
      </c>
      <c r="D59" s="2" t="n">
        <v>5</v>
      </c>
      <c r="E59" s="2" t="inlineStr">
        <is>
          <t>Compat® ENject Enteral Syringe 20mL</t>
        </is>
      </c>
      <c r="F59" s="6" t="inlineStr">
        <is>
          <t>UNKNOWN</t>
        </is>
      </c>
      <c r="G59" s="2" t="n">
        <v>0.667</v>
      </c>
      <c r="H59" s="2" t="n">
        <v>6</v>
      </c>
      <c r="I59" s="2" t="n">
        <v>0</v>
      </c>
      <c r="J59" s="2" t="n">
        <v>3</v>
      </c>
      <c r="K59" s="2" t="inlineStr"/>
      <c r="L59" s="2" t="inlineStr">
        <is>
          <t>pump_compatibility; formulation; material</t>
        </is>
      </c>
      <c r="M59" s="2" t="inlineStr">
        <is>
          <t>UNKNOWN pump_compatibility: Catalogue does not state 'pump_compatibility' for this product; UNKNOWN formulation: Catalogue does not state 'formulation' for this product; UNKNOWN material: Catalogue does not state 'material' for this product</t>
        </is>
      </c>
    </row>
    <row r="60">
      <c r="A60" s="2" t="inlineStr">
        <is>
          <t>5.3.</t>
        </is>
      </c>
      <c r="B60" s="2" t="inlineStr">
        <is>
          <t>100ml graduācija ik pēc 1,0 ml (savienojama ar slimnīcā lietojamiem ražotāja B.Braun Space, Compact S un Campact plus perfuzoriem)</t>
        </is>
      </c>
      <c r="C60" s="2" t="inlineStr">
        <is>
          <t>device</t>
        </is>
      </c>
      <c r="D60" s="2" t="n">
        <v>1</v>
      </c>
      <c r="E60" s="2" t="inlineStr">
        <is>
          <t>Compat® ENject Enteral Syringe 1mL Low Dose Tip</t>
        </is>
      </c>
      <c r="F60" s="6" t="inlineStr">
        <is>
          <t>UNKNOWN</t>
        </is>
      </c>
      <c r="G60" s="2" t="n">
        <v>0.667</v>
      </c>
      <c r="H60" s="2" t="n">
        <v>6</v>
      </c>
      <c r="I60" s="2" t="n">
        <v>0</v>
      </c>
      <c r="J60" s="2" t="n">
        <v>3</v>
      </c>
      <c r="K60" s="2" t="inlineStr"/>
      <c r="L60" s="2" t="inlineStr">
        <is>
          <t>pump_compatibility; formulation; material</t>
        </is>
      </c>
      <c r="M60" s="2" t="inlineStr">
        <is>
          <t>UNKNOWN pump_compatibility: Catalogue does not state 'pump_compatibility' for this product; UNKNOWN formulation: Catalogue does not state 'formulation' for this product; UNKNOWN material: Catalogue does not state 'material' for this product</t>
        </is>
      </c>
    </row>
    <row r="61">
      <c r="A61" s="2" t="inlineStr">
        <is>
          <t>5.3.</t>
        </is>
      </c>
      <c r="B61" s="2" t="inlineStr">
        <is>
          <t>100ml graduācija ik pēc 1,0 ml (savienojama ar slimnīcā lietojamiem ražotāja B.Braun Space, Compact S un Campact plus perfuzoriem)</t>
        </is>
      </c>
      <c r="C61" s="2" t="inlineStr">
        <is>
          <t>device</t>
        </is>
      </c>
      <c r="D61" s="2" t="n">
        <v>2</v>
      </c>
      <c r="E61" s="2" t="inlineStr">
        <is>
          <t>Compat® ENject Enteral Syringe 2.5-3mL Low Dose Tip</t>
        </is>
      </c>
      <c r="F61" s="6" t="inlineStr">
        <is>
          <t>UNKNOWN</t>
        </is>
      </c>
      <c r="G61" s="2" t="n">
        <v>0.667</v>
      </c>
      <c r="H61" s="2" t="n">
        <v>6</v>
      </c>
      <c r="I61" s="2" t="n">
        <v>0</v>
      </c>
      <c r="J61" s="2" t="n">
        <v>3</v>
      </c>
      <c r="K61" s="2" t="inlineStr"/>
      <c r="L61" s="2" t="inlineStr">
        <is>
          <t>pump_compatibility; formulation; material</t>
        </is>
      </c>
      <c r="M61" s="2" t="inlineStr">
        <is>
          <t>UNKNOWN pump_compatibility: Catalogue does not state 'pump_compatibility' for this product; UNKNOWN formulation: Catalogue does not state 'formulation' for this product; UNKNOWN material: Catalogue does not state 'material' for this product</t>
        </is>
      </c>
    </row>
    <row r="62">
      <c r="A62" s="2" t="inlineStr">
        <is>
          <t>5.3.</t>
        </is>
      </c>
      <c r="B62" s="2" t="inlineStr">
        <is>
          <t>100ml graduācija ik pēc 1,0 ml (savienojama ar slimnīcā lietojamiem ražotāja B.Braun Space, Compact S un Campact plus perfuzoriem)</t>
        </is>
      </c>
      <c r="C62" s="2" t="inlineStr">
        <is>
          <t>device</t>
        </is>
      </c>
      <c r="D62" s="2" t="n">
        <v>3</v>
      </c>
      <c r="E62" s="2" t="inlineStr">
        <is>
          <t>Compat® ENject Enteral Syringe 5mL Low Dose Tip</t>
        </is>
      </c>
      <c r="F62" s="6" t="inlineStr">
        <is>
          <t>UNKNOWN</t>
        </is>
      </c>
      <c r="G62" s="2" t="n">
        <v>0.667</v>
      </c>
      <c r="H62" s="2" t="n">
        <v>6</v>
      </c>
      <c r="I62" s="2" t="n">
        <v>0</v>
      </c>
      <c r="J62" s="2" t="n">
        <v>3</v>
      </c>
      <c r="K62" s="2" t="inlineStr"/>
      <c r="L62" s="2" t="inlineStr">
        <is>
          <t>pump_compatibility; formulation; material</t>
        </is>
      </c>
      <c r="M62" s="2" t="inlineStr">
        <is>
          <t>UNKNOWN pump_compatibility: Catalogue does not state 'pump_compatibility' for this product; UNKNOWN formulation: Catalogue does not state 'formulation' for this product; UNKNOWN material: Catalogue does not state 'material' for this product</t>
        </is>
      </c>
    </row>
    <row r="63">
      <c r="A63" s="2" t="inlineStr">
        <is>
          <t>5.3.</t>
        </is>
      </c>
      <c r="B63" s="2" t="inlineStr">
        <is>
          <t>100ml graduācija ik pēc 1,0 ml (savienojama ar slimnīcā lietojamiem ražotāja B.Braun Space, Compact S un Campact plus perfuzoriem)</t>
        </is>
      </c>
      <c r="C63" s="2" t="inlineStr">
        <is>
          <t>device</t>
        </is>
      </c>
      <c r="D63" s="2" t="n">
        <v>4</v>
      </c>
      <c r="E63" s="2" t="inlineStr">
        <is>
          <t>Compat® ENject Enteral Syringe 10mL</t>
        </is>
      </c>
      <c r="F63" s="6" t="inlineStr">
        <is>
          <t>UNKNOWN</t>
        </is>
      </c>
      <c r="G63" s="2" t="n">
        <v>0.667</v>
      </c>
      <c r="H63" s="2" t="n">
        <v>6</v>
      </c>
      <c r="I63" s="2" t="n">
        <v>0</v>
      </c>
      <c r="J63" s="2" t="n">
        <v>3</v>
      </c>
      <c r="K63" s="2" t="inlineStr"/>
      <c r="L63" s="2" t="inlineStr">
        <is>
          <t>pump_compatibility; formulation; material</t>
        </is>
      </c>
      <c r="M63" s="2" t="inlineStr">
        <is>
          <t>UNKNOWN pump_compatibility: Catalogue does not state 'pump_compatibility' for this product; UNKNOWN formulation: Catalogue does not state 'formulation' for this product; UNKNOWN material: Catalogue does not state 'material' for this product</t>
        </is>
      </c>
    </row>
    <row r="64">
      <c r="A64" s="2" t="inlineStr">
        <is>
          <t>5.3.</t>
        </is>
      </c>
      <c r="B64" s="2" t="inlineStr">
        <is>
          <t>100ml graduācija ik pēc 1,0 ml (savienojama ar slimnīcā lietojamiem ražotāja B.Braun Space, Compact S un Campact plus perfuzoriem)</t>
        </is>
      </c>
      <c r="C64" s="2" t="inlineStr">
        <is>
          <t>device</t>
        </is>
      </c>
      <c r="D64" s="2" t="n">
        <v>5</v>
      </c>
      <c r="E64" s="2" t="inlineStr">
        <is>
          <t>Compat® ENject Enteral Syringe 20mL</t>
        </is>
      </c>
      <c r="F64" s="6" t="inlineStr">
        <is>
          <t>UNKNOWN</t>
        </is>
      </c>
      <c r="G64" s="2" t="n">
        <v>0.667</v>
      </c>
      <c r="H64" s="2" t="n">
        <v>6</v>
      </c>
      <c r="I64" s="2" t="n">
        <v>0</v>
      </c>
      <c r="J64" s="2" t="n">
        <v>3</v>
      </c>
      <c r="K64" s="2" t="inlineStr"/>
      <c r="L64" s="2" t="inlineStr">
        <is>
          <t>pump_compatibility; formulation; material</t>
        </is>
      </c>
      <c r="M64" s="2" t="inlineStr">
        <is>
          <t>UNKNOWN pump_compatibility: Catalogue does not state 'pump_compatibility' for this product; UNKNOWN formulation: Catalogue does not state 'formulation' for this product; UNKNOWN material: Catalogue does not state 'material' for this product</t>
        </is>
      </c>
    </row>
    <row r="65">
      <c r="A65" s="2" t="inlineStr">
        <is>
          <t>6</t>
        </is>
      </c>
      <c r="B65" s="2" t="inlineStr">
        <is>
          <t>Enterālās barošanas šļirces ENFit tipa 5ml graduācija ik pēc 0,2 ml</t>
        </is>
      </c>
      <c r="C65" s="2" t="inlineStr">
        <is>
          <t>device</t>
        </is>
      </c>
      <c r="D65" s="2" t="n">
        <v>1</v>
      </c>
      <c r="E65" s="2" t="inlineStr">
        <is>
          <t>Compat® ENject Enteral Syringe 1mL Low Dose Tip</t>
        </is>
      </c>
      <c r="F65" s="5" t="inlineStr">
        <is>
          <t>PARTIALLY_COMPLIANT</t>
        </is>
      </c>
      <c r="G65" s="2" t="n">
        <v>0.75</v>
      </c>
      <c r="H65" s="2" t="n">
        <v>3</v>
      </c>
      <c r="I65" s="2" t="n">
        <v>0</v>
      </c>
      <c r="J65" s="2" t="n">
        <v>1</v>
      </c>
      <c r="K65" s="2" t="inlineStr"/>
      <c r="L65" s="2" t="inlineStr">
        <is>
          <t>formulation</t>
        </is>
      </c>
      <c r="M65" s="2" t="inlineStr">
        <is>
          <t>UNKNOWN formulation: Catalogue does not state 'formulation' for this product</t>
        </is>
      </c>
    </row>
    <row r="66">
      <c r="A66" s="2" t="inlineStr">
        <is>
          <t>6</t>
        </is>
      </c>
      <c r="B66" s="2" t="inlineStr">
        <is>
          <t>Enterālās barošanas šļirces ENFit tipa 5ml graduācija ik pēc 0,2 ml</t>
        </is>
      </c>
      <c r="C66" s="2" t="inlineStr">
        <is>
          <t>device</t>
        </is>
      </c>
      <c r="D66" s="2" t="n">
        <v>2</v>
      </c>
      <c r="E66" s="2" t="inlineStr">
        <is>
          <t>Compat® ENject Enteral Syringe 2.5-3mL Low Dose Tip</t>
        </is>
      </c>
      <c r="F66" s="5" t="inlineStr">
        <is>
          <t>PARTIALLY_COMPLIANT</t>
        </is>
      </c>
      <c r="G66" s="2" t="n">
        <v>0.75</v>
      </c>
      <c r="H66" s="2" t="n">
        <v>3</v>
      </c>
      <c r="I66" s="2" t="n">
        <v>0</v>
      </c>
      <c r="J66" s="2" t="n">
        <v>1</v>
      </c>
      <c r="K66" s="2" t="inlineStr"/>
      <c r="L66" s="2" t="inlineStr">
        <is>
          <t>formulation</t>
        </is>
      </c>
      <c r="M66" s="2" t="inlineStr">
        <is>
          <t>UNKNOWN formulation: Catalogue does not state 'formulation' for this product</t>
        </is>
      </c>
    </row>
    <row r="67">
      <c r="A67" s="2" t="inlineStr">
        <is>
          <t>6</t>
        </is>
      </c>
      <c r="B67" s="2" t="inlineStr">
        <is>
          <t>Enterālās barošanas šļirces ENFit tipa 5ml graduācija ik pēc 0,2 ml</t>
        </is>
      </c>
      <c r="C67" s="2" t="inlineStr">
        <is>
          <t>device</t>
        </is>
      </c>
      <c r="D67" s="2" t="n">
        <v>3</v>
      </c>
      <c r="E67" s="2" t="inlineStr">
        <is>
          <t>Compat® ENject Enteral Syringe 5mL Low Dose Tip</t>
        </is>
      </c>
      <c r="F67" s="5" t="inlineStr">
        <is>
          <t>PARTIALLY_COMPLIANT</t>
        </is>
      </c>
      <c r="G67" s="2" t="n">
        <v>0.75</v>
      </c>
      <c r="H67" s="2" t="n">
        <v>3</v>
      </c>
      <c r="I67" s="2" t="n">
        <v>0</v>
      </c>
      <c r="J67" s="2" t="n">
        <v>1</v>
      </c>
      <c r="K67" s="2" t="inlineStr"/>
      <c r="L67" s="2" t="inlineStr">
        <is>
          <t>formulation</t>
        </is>
      </c>
      <c r="M67" s="2" t="inlineStr">
        <is>
          <t>UNKNOWN formulation: Catalogue does not state 'formulation' for this product</t>
        </is>
      </c>
    </row>
    <row r="68">
      <c r="A68" s="2" t="inlineStr">
        <is>
          <t>6</t>
        </is>
      </c>
      <c r="B68" s="2" t="inlineStr">
        <is>
          <t>Enterālās barošanas šļirces ENFit tipa 5ml graduācija ik pēc 0,2 ml</t>
        </is>
      </c>
      <c r="C68" s="2" t="inlineStr">
        <is>
          <t>device</t>
        </is>
      </c>
      <c r="D68" s="2" t="n">
        <v>4</v>
      </c>
      <c r="E68" s="2" t="inlineStr">
        <is>
          <t>Compat® ENject Enteral Syringe 10mL</t>
        </is>
      </c>
      <c r="F68" s="5" t="inlineStr">
        <is>
          <t>PARTIALLY_COMPLIANT</t>
        </is>
      </c>
      <c r="G68" s="2" t="n">
        <v>0.75</v>
      </c>
      <c r="H68" s="2" t="n">
        <v>3</v>
      </c>
      <c r="I68" s="2" t="n">
        <v>0</v>
      </c>
      <c r="J68" s="2" t="n">
        <v>1</v>
      </c>
      <c r="K68" s="2" t="inlineStr"/>
      <c r="L68" s="2" t="inlineStr">
        <is>
          <t>formulation</t>
        </is>
      </c>
      <c r="M68" s="2" t="inlineStr">
        <is>
          <t>UNKNOWN formulation: Catalogue does not state 'formulation' for this product</t>
        </is>
      </c>
    </row>
    <row r="69">
      <c r="A69" s="2" t="inlineStr">
        <is>
          <t>6</t>
        </is>
      </c>
      <c r="B69" s="2" t="inlineStr">
        <is>
          <t>Enterālās barošanas šļirces ENFit tipa 5ml graduācija ik pēc 0,2 ml</t>
        </is>
      </c>
      <c r="C69" s="2" t="inlineStr">
        <is>
          <t>device</t>
        </is>
      </c>
      <c r="D69" s="2" t="n">
        <v>5</v>
      </c>
      <c r="E69" s="2" t="inlineStr">
        <is>
          <t>Compat® ENject Enteral Syringe 20mL</t>
        </is>
      </c>
      <c r="F69" s="5" t="inlineStr">
        <is>
          <t>PARTIALLY_COMPLIANT</t>
        </is>
      </c>
      <c r="G69" s="2" t="n">
        <v>0.75</v>
      </c>
      <c r="H69" s="2" t="n">
        <v>3</v>
      </c>
      <c r="I69" s="2" t="n">
        <v>0</v>
      </c>
      <c r="J69" s="2" t="n">
        <v>1</v>
      </c>
      <c r="K69" s="2" t="inlineStr"/>
      <c r="L69" s="2" t="inlineStr">
        <is>
          <t>formulation</t>
        </is>
      </c>
      <c r="M69" s="2" t="inlineStr">
        <is>
          <t>UNKNOWN formulation: Catalogue does not state 'formulation' for this product</t>
        </is>
      </c>
    </row>
    <row r="70">
      <c r="A70" s="2" t="inlineStr">
        <is>
          <t>7</t>
        </is>
      </c>
      <c r="B70" s="2" t="inlineStr">
        <is>
          <t>Enterālās barošanas šļirces ENFit tipa 10ml graduācija ik pēc 0,5 ml</t>
        </is>
      </c>
      <c r="C70" s="2" t="inlineStr">
        <is>
          <t>device</t>
        </is>
      </c>
      <c r="D70" s="2" t="n">
        <v>1</v>
      </c>
      <c r="E70" s="2" t="inlineStr">
        <is>
          <t>Compat® ENject Enteral Syringe 1mL Low Dose Tip</t>
        </is>
      </c>
      <c r="F70" s="5" t="inlineStr">
        <is>
          <t>PARTIALLY_COMPLIANT</t>
        </is>
      </c>
      <c r="G70" s="2" t="n">
        <v>0.75</v>
      </c>
      <c r="H70" s="2" t="n">
        <v>3</v>
      </c>
      <c r="I70" s="2" t="n">
        <v>0</v>
      </c>
      <c r="J70" s="2" t="n">
        <v>1</v>
      </c>
      <c r="K70" s="2" t="inlineStr"/>
      <c r="L70" s="2" t="inlineStr">
        <is>
          <t>formulation</t>
        </is>
      </c>
      <c r="M70" s="2" t="inlineStr">
        <is>
          <t>UNKNOWN formulation: Catalogue does not state 'formulation' for this product</t>
        </is>
      </c>
    </row>
    <row r="71">
      <c r="A71" s="2" t="inlineStr">
        <is>
          <t>7</t>
        </is>
      </c>
      <c r="B71" s="2" t="inlineStr">
        <is>
          <t>Enterālās barošanas šļirces ENFit tipa 10ml graduācija ik pēc 0,5 ml</t>
        </is>
      </c>
      <c r="C71" s="2" t="inlineStr">
        <is>
          <t>device</t>
        </is>
      </c>
      <c r="D71" s="2" t="n">
        <v>2</v>
      </c>
      <c r="E71" s="2" t="inlineStr">
        <is>
          <t>Compat® ENject Enteral Syringe 2.5-3mL Low Dose Tip</t>
        </is>
      </c>
      <c r="F71" s="5" t="inlineStr">
        <is>
          <t>PARTIALLY_COMPLIANT</t>
        </is>
      </c>
      <c r="G71" s="2" t="n">
        <v>0.75</v>
      </c>
      <c r="H71" s="2" t="n">
        <v>3</v>
      </c>
      <c r="I71" s="2" t="n">
        <v>0</v>
      </c>
      <c r="J71" s="2" t="n">
        <v>1</v>
      </c>
      <c r="K71" s="2" t="inlineStr"/>
      <c r="L71" s="2" t="inlineStr">
        <is>
          <t>formulation</t>
        </is>
      </c>
      <c r="M71" s="2" t="inlineStr">
        <is>
          <t>UNKNOWN formulation: Catalogue does not state 'formulation' for this product</t>
        </is>
      </c>
    </row>
    <row r="72">
      <c r="A72" s="2" t="inlineStr">
        <is>
          <t>7</t>
        </is>
      </c>
      <c r="B72" s="2" t="inlineStr">
        <is>
          <t>Enterālās barošanas šļirces ENFit tipa 10ml graduācija ik pēc 0,5 ml</t>
        </is>
      </c>
      <c r="C72" s="2" t="inlineStr">
        <is>
          <t>device</t>
        </is>
      </c>
      <c r="D72" s="2" t="n">
        <v>3</v>
      </c>
      <c r="E72" s="2" t="inlineStr">
        <is>
          <t>Compat® ENject Enteral Syringe 5mL Low Dose Tip</t>
        </is>
      </c>
      <c r="F72" s="5" t="inlineStr">
        <is>
          <t>PARTIALLY_COMPLIANT</t>
        </is>
      </c>
      <c r="G72" s="2" t="n">
        <v>0.75</v>
      </c>
      <c r="H72" s="2" t="n">
        <v>3</v>
      </c>
      <c r="I72" s="2" t="n">
        <v>0</v>
      </c>
      <c r="J72" s="2" t="n">
        <v>1</v>
      </c>
      <c r="K72" s="2" t="inlineStr"/>
      <c r="L72" s="2" t="inlineStr">
        <is>
          <t>formulation</t>
        </is>
      </c>
      <c r="M72" s="2" t="inlineStr">
        <is>
          <t>UNKNOWN formulation: Catalogue does not state 'formulation' for this product</t>
        </is>
      </c>
    </row>
    <row r="73">
      <c r="A73" s="2" t="inlineStr">
        <is>
          <t>7</t>
        </is>
      </c>
      <c r="B73" s="2" t="inlineStr">
        <is>
          <t>Enterālās barošanas šļirces ENFit tipa 10ml graduācija ik pēc 0,5 ml</t>
        </is>
      </c>
      <c r="C73" s="2" t="inlineStr">
        <is>
          <t>device</t>
        </is>
      </c>
      <c r="D73" s="2" t="n">
        <v>4</v>
      </c>
      <c r="E73" s="2" t="inlineStr">
        <is>
          <t>Compat® ENject Enteral Syringe 10mL</t>
        </is>
      </c>
      <c r="F73" s="5" t="inlineStr">
        <is>
          <t>PARTIALLY_COMPLIANT</t>
        </is>
      </c>
      <c r="G73" s="2" t="n">
        <v>0.75</v>
      </c>
      <c r="H73" s="2" t="n">
        <v>3</v>
      </c>
      <c r="I73" s="2" t="n">
        <v>0</v>
      </c>
      <c r="J73" s="2" t="n">
        <v>1</v>
      </c>
      <c r="K73" s="2" t="inlineStr"/>
      <c r="L73" s="2" t="inlineStr">
        <is>
          <t>formulation</t>
        </is>
      </c>
      <c r="M73" s="2" t="inlineStr">
        <is>
          <t>UNKNOWN formulation: Catalogue does not state 'formulation' for this product</t>
        </is>
      </c>
    </row>
    <row r="74">
      <c r="A74" s="2" t="inlineStr">
        <is>
          <t>7</t>
        </is>
      </c>
      <c r="B74" s="2" t="inlineStr">
        <is>
          <t>Enterālās barošanas šļirces ENFit tipa 10ml graduācija ik pēc 0,5 ml</t>
        </is>
      </c>
      <c r="C74" s="2" t="inlineStr">
        <is>
          <t>device</t>
        </is>
      </c>
      <c r="D74" s="2" t="n">
        <v>5</v>
      </c>
      <c r="E74" s="2" t="inlineStr">
        <is>
          <t>Compat® ENject Enteral Syringe 20mL</t>
        </is>
      </c>
      <c r="F74" s="5" t="inlineStr">
        <is>
          <t>PARTIALLY_COMPLIANT</t>
        </is>
      </c>
      <c r="G74" s="2" t="n">
        <v>0.75</v>
      </c>
      <c r="H74" s="2" t="n">
        <v>3</v>
      </c>
      <c r="I74" s="2" t="n">
        <v>0</v>
      </c>
      <c r="J74" s="2" t="n">
        <v>1</v>
      </c>
      <c r="K74" s="2" t="inlineStr"/>
      <c r="L74" s="2" t="inlineStr">
        <is>
          <t>formulation</t>
        </is>
      </c>
      <c r="M74" s="2" t="inlineStr">
        <is>
          <t>UNKNOWN formulation: Catalogue does not state 'formulation' for this product</t>
        </is>
      </c>
    </row>
    <row r="75">
      <c r="A75" s="2" t="inlineStr">
        <is>
          <t>8</t>
        </is>
      </c>
      <c r="B75" s="2" t="inlineStr">
        <is>
          <t>Perfuzora vads enterālai barošanai, atbilst ENFit standartam, garums 150 cm, Iekšējais diametrs 2,5 mm, uzpildes tilpums, nesatur DEHP, violeti savien</t>
        </is>
      </c>
      <c r="C75" s="2" t="inlineStr">
        <is>
          <t>device</t>
        </is>
      </c>
      <c r="D75" s="2" t="n">
        <v>1</v>
      </c>
      <c r="E75" s="2" t="inlineStr">
        <is>
          <t>Compat Gravity® Combiset 1.5L</t>
        </is>
      </c>
      <c r="F75" s="6" t="inlineStr">
        <is>
          <t>UNKNOWN</t>
        </is>
      </c>
      <c r="G75" s="2" t="n">
        <v>0.429</v>
      </c>
      <c r="H75" s="2" t="n">
        <v>3</v>
      </c>
      <c r="I75" s="2" t="n">
        <v>0</v>
      </c>
      <c r="J75" s="2" t="n">
        <v>4</v>
      </c>
      <c r="K75" s="2" t="inlineStr"/>
      <c r="L75" s="2" t="inlineStr">
        <is>
          <t>tube_length; connector_standard; pump_compatibility; inner_diameter</t>
        </is>
      </c>
      <c r="M75" s="2" t="inlineStr">
        <is>
          <t>UNKNOWN tube_length: Product has no value for 'tube_length'; UNKNOWN connector_standard: Catalogue does not state 'connector_standard' for this product; UNKNOWN pump_compatibility: Catalogue does not state 'pump_compatibility' for this product; UNKNOWN inner_diameter: Product has no value for 'inner_diameter'</t>
        </is>
      </c>
    </row>
    <row r="76">
      <c r="A76" s="2" t="inlineStr">
        <is>
          <t>8</t>
        </is>
      </c>
      <c r="B76" s="2" t="inlineStr">
        <is>
          <t>Perfuzora vads enterālai barošanai, atbilst ENFit standartam, garums 150 cm, Iekšējais diametrs 2,5 mm, uzpildes tilpums, nesatur DEHP, violeti savien</t>
        </is>
      </c>
      <c r="C76" s="2" t="inlineStr">
        <is>
          <t>device</t>
        </is>
      </c>
      <c r="D76" s="2" t="n">
        <v>2</v>
      </c>
      <c r="E76" s="2" t="inlineStr">
        <is>
          <t>Compat Ella® Spike Set</t>
        </is>
      </c>
      <c r="F76" s="4" t="inlineStr">
        <is>
          <t>NON_COMPLIANT</t>
        </is>
      </c>
      <c r="G76" s="2" t="n">
        <v>0.429</v>
      </c>
      <c r="H76" s="2" t="n">
        <v>3</v>
      </c>
      <c r="I76" s="2" t="n">
        <v>2</v>
      </c>
      <c r="J76" s="2" t="n">
        <v>2</v>
      </c>
      <c r="K76" s="2" t="inlineStr">
        <is>
          <t>connector_standard: enplus vs enfit; pump_compatibility: Compat Ella vs b.braun</t>
        </is>
      </c>
      <c r="L76" s="2" t="inlineStr">
        <is>
          <t>tube_length; inner_diameter</t>
        </is>
      </c>
      <c r="M76" s="2" t="inlineStr">
        <is>
          <t>UNKNOWN tube_length: Product has no value for 'tube_length'; FAIL connector_standard: 'enplus' != 'enfit'; FAIL pump_compatibility: 'compat ella' != 'b.braun'; UNKNOWN inner_diameter: Product has no value for 'inner_diameter'</t>
        </is>
      </c>
    </row>
    <row r="77">
      <c r="A77" s="2" t="inlineStr">
        <is>
          <t>8</t>
        </is>
      </c>
      <c r="B77" s="2" t="inlineStr">
        <is>
          <t>Perfuzora vads enterālai barošanai, atbilst ENFit standartam, garums 150 cm, Iekšējais diametrs 2,5 mm, uzpildes tilpums, nesatur DEHP, violeti savien</t>
        </is>
      </c>
      <c r="C77" s="2" t="inlineStr">
        <is>
          <t>device</t>
        </is>
      </c>
      <c r="D77" s="2" t="n">
        <v>3</v>
      </c>
      <c r="E77" s="2" t="inlineStr">
        <is>
          <t>Compat Ella® Universal Set</t>
        </is>
      </c>
      <c r="F77" s="4" t="inlineStr">
        <is>
          <t>NON_COMPLIANT</t>
        </is>
      </c>
      <c r="G77" s="2" t="n">
        <v>0.429</v>
      </c>
      <c r="H77" s="2" t="n">
        <v>3</v>
      </c>
      <c r="I77" s="2" t="n">
        <v>2</v>
      </c>
      <c r="J77" s="2" t="n">
        <v>2</v>
      </c>
      <c r="K77" s="2" t="inlineStr">
        <is>
          <t>connector_standard: enplus vs enfit; pump_compatibility: Compat Ella vs b.braun</t>
        </is>
      </c>
      <c r="L77" s="2" t="inlineStr">
        <is>
          <t>tube_length; inner_diameter</t>
        </is>
      </c>
      <c r="M77" s="2" t="inlineStr">
        <is>
          <t>UNKNOWN tube_length: Product has no value for 'tube_length'; FAIL connector_standard: 'enplus' != 'enfit'; FAIL pump_compatibility: 'compat ella' != 'b.braun'; UNKNOWN inner_diameter: Product has no value for 'inner_diameter'</t>
        </is>
      </c>
    </row>
    <row r="78">
      <c r="A78" s="2" t="inlineStr">
        <is>
          <t>8</t>
        </is>
      </c>
      <c r="B78" s="2" t="inlineStr">
        <is>
          <t>Perfuzora vads enterālai barošanai, atbilst ENFit standartam, garums 150 cm, Iekšējais diametrs 2,5 mm, uzpildes tilpums, nesatur DEHP, violeti savien</t>
        </is>
      </c>
      <c r="C78" s="2" t="inlineStr">
        <is>
          <t>device</t>
        </is>
      </c>
      <c r="D78" s="2" t="n">
        <v>4</v>
      </c>
      <c r="E78" s="2" t="inlineStr">
        <is>
          <t>Compat Ella® Dual Spike Set</t>
        </is>
      </c>
      <c r="F78" s="4" t="inlineStr">
        <is>
          <t>NON_COMPLIANT</t>
        </is>
      </c>
      <c r="G78" s="2" t="n">
        <v>0.429</v>
      </c>
      <c r="H78" s="2" t="n">
        <v>3</v>
      </c>
      <c r="I78" s="2" t="n">
        <v>2</v>
      </c>
      <c r="J78" s="2" t="n">
        <v>2</v>
      </c>
      <c r="K78" s="2" t="inlineStr">
        <is>
          <t>connector_standard: enplus vs enfit; pump_compatibility: Compat Ella vs b.braun</t>
        </is>
      </c>
      <c r="L78" s="2" t="inlineStr">
        <is>
          <t>tube_length; inner_diameter</t>
        </is>
      </c>
      <c r="M78" s="2" t="inlineStr">
        <is>
          <t>UNKNOWN tube_length: Product has no value for 'tube_length'; FAIL connector_standard: 'enplus' != 'enfit'; FAIL pump_compatibility: 'compat ella' != 'b.braun'; UNKNOWN inner_diameter: Product has no value for 'inner_diameter'</t>
        </is>
      </c>
    </row>
    <row r="79">
      <c r="A79" s="2" t="inlineStr">
        <is>
          <t>8</t>
        </is>
      </c>
      <c r="B79" s="2" t="inlineStr">
        <is>
          <t>Perfuzora vads enterālai barošanai, atbilst ENFit standartam, garums 150 cm, Iekšējais diametrs 2,5 mm, uzpildes tilpums, nesatur DEHP, violeti savien</t>
        </is>
      </c>
      <c r="C79" s="2" t="inlineStr">
        <is>
          <t>device</t>
        </is>
      </c>
      <c r="D79" s="2" t="n">
        <v>5</v>
      </c>
      <c r="E79" s="2" t="inlineStr">
        <is>
          <t>Compat Ella® Combiset 1.5L</t>
        </is>
      </c>
      <c r="F79" s="4" t="inlineStr">
        <is>
          <t>NON_COMPLIANT</t>
        </is>
      </c>
      <c r="G79" s="2" t="n">
        <v>0.429</v>
      </c>
      <c r="H79" s="2" t="n">
        <v>3</v>
      </c>
      <c r="I79" s="2" t="n">
        <v>2</v>
      </c>
      <c r="J79" s="2" t="n">
        <v>2</v>
      </c>
      <c r="K79" s="2" t="inlineStr">
        <is>
          <t>connector_standard: enplus vs enfit; pump_compatibility: Compat Ella vs b.braun</t>
        </is>
      </c>
      <c r="L79" s="2" t="inlineStr">
        <is>
          <t>tube_length; inner_diameter</t>
        </is>
      </c>
      <c r="M79" s="2" t="inlineStr">
        <is>
          <t>UNKNOWN tube_length: Product has no value for 'tube_length'; FAIL connector_standard: 'enplus' != 'enfit'; FAIL pump_compatibility: 'compat ella' != 'b.braun'; UNKNOWN inner_diameter: Product has no value for 'inner_diameter'</t>
        </is>
      </c>
    </row>
    <row r="80">
      <c r="A80" s="2" t="inlineStr">
        <is>
          <t>9</t>
        </is>
      </c>
      <c r="B80" s="2" t="inlineStr">
        <is>
          <t>Universāls adapteris diētiskās pārtikas pudelei ar platu kaklu, ENPlus pieslēgvietu, ar gaisa pievades vārstu, diametrs 4cm.</t>
        </is>
      </c>
      <c r="C80" s="2" t="inlineStr">
        <is>
          <t>device</t>
        </is>
      </c>
      <c r="D80" s="2" t="n">
        <v>1</v>
      </c>
      <c r="E80" s="2" t="inlineStr">
        <is>
          <t>Compat® Adapter ENFit® Transition Kit</t>
        </is>
      </c>
      <c r="F80" s="4" t="inlineStr">
        <is>
          <t>NON_COMPLIANT</t>
        </is>
      </c>
      <c r="G80" s="2" t="n">
        <v>0.5</v>
      </c>
      <c r="H80" s="2" t="n">
        <v>1</v>
      </c>
      <c r="I80" s="2" t="n">
        <v>1</v>
      </c>
      <c r="J80" s="2" t="n">
        <v>0</v>
      </c>
      <c r="K80" s="2" t="inlineStr">
        <is>
          <t>connector_standard: enfit vs enplus</t>
        </is>
      </c>
      <c r="L80" s="2" t="inlineStr"/>
      <c r="M80" s="2" t="inlineStr">
        <is>
          <t>FAIL connector_standard: 'enfit' != 'enplus'</t>
        </is>
      </c>
    </row>
    <row r="81">
      <c r="A81" s="2" t="inlineStr">
        <is>
          <t>10</t>
        </is>
      </c>
      <c r="B81" s="2" t="inlineStr">
        <is>
          <t>Šķidruma padeves, enterālās barošanas  maiss (tilpums no 1000 ml līdz 1500 ml), violets savienotājs ar spike tipa enterālās barošanas sistēmu, marķēju</t>
        </is>
      </c>
      <c r="C81" s="2" t="inlineStr">
        <is>
          <t>device</t>
        </is>
      </c>
      <c r="D81" s="2" t="n">
        <v>1</v>
      </c>
      <c r="E81" s="2" t="inlineStr">
        <is>
          <t>Compat® Flexibaggle® 1.5L</t>
        </is>
      </c>
      <c r="F81" s="3" t="inlineStr">
        <is>
          <t>COMPLIANT</t>
        </is>
      </c>
      <c r="G81" s="2" t="n">
        <v>1</v>
      </c>
      <c r="H81" s="2" t="n">
        <v>2</v>
      </c>
      <c r="I81" s="2" t="n">
        <v>0</v>
      </c>
      <c r="J81" s="2" t="n">
        <v>0</v>
      </c>
      <c r="K81" s="2" t="inlineStr"/>
      <c r="L81" s="2" t="inlineStr"/>
      <c r="M81" s="2" t="inlineStr">
        <is>
          <t>All checked criteria passed</t>
        </is>
      </c>
    </row>
    <row r="82">
      <c r="A82" s="2" t="inlineStr">
        <is>
          <t>11</t>
        </is>
      </c>
      <c r="B82" s="2" t="inlineStr">
        <is>
          <t>Sistēma enterālās barošanas līdzekļa ievadīšanai gravitācijas pilienu ceļā, atbilst ENFit standartam, aprīkota ar universālo adapteri, kas ir savienoj</t>
        </is>
      </c>
      <c r="C82" s="2" t="inlineStr">
        <is>
          <t>device</t>
        </is>
      </c>
      <c r="D82" s="2" t="n">
        <v>1</v>
      </c>
      <c r="E82" s="2" t="inlineStr">
        <is>
          <t>Compat® Adapter ENFit® Transition Kit</t>
        </is>
      </c>
      <c r="F82" s="3" t="inlineStr">
        <is>
          <t>COMPLIANT</t>
        </is>
      </c>
      <c r="G82" s="2" t="n">
        <v>1</v>
      </c>
      <c r="H82" s="2" t="n">
        <v>4</v>
      </c>
      <c r="I82" s="2" t="n">
        <v>0</v>
      </c>
      <c r="J82" s="2" t="n">
        <v>0</v>
      </c>
      <c r="K82" s="2" t="inlineStr"/>
      <c r="L82" s="2" t="inlineStr"/>
      <c r="M82" s="2" t="inlineStr">
        <is>
          <t>All checked criteria passed</t>
        </is>
      </c>
    </row>
    <row r="83">
      <c r="A83" s="2" t="inlineStr">
        <is>
          <t>12</t>
        </is>
      </c>
      <c r="B83" s="2" t="inlineStr">
        <is>
          <t>Sistēma enterālās barošanas līdzekļa ievadīšanai gravitācijas pilienu ceļā, aprīkota ar  maisu (tilpums no 1000 ml līdz 1500 ml), marķējums 500 ml, 10</t>
        </is>
      </c>
      <c r="C83" s="2" t="inlineStr">
        <is>
          <t>device</t>
        </is>
      </c>
      <c r="D83" s="2" t="n">
        <v>1</v>
      </c>
      <c r="E83" s="2" t="inlineStr">
        <is>
          <t>Compat® Adapter ENFit® Transition Kit</t>
        </is>
      </c>
      <c r="F83" s="3" t="inlineStr">
        <is>
          <t>COMPLIANT</t>
        </is>
      </c>
      <c r="G83" s="2" t="n">
        <v>1</v>
      </c>
      <c r="H83" s="2" t="n">
        <v>4</v>
      </c>
      <c r="I83" s="2" t="n">
        <v>0</v>
      </c>
      <c r="J83" s="2" t="n">
        <v>0</v>
      </c>
      <c r="K83" s="2" t="inlineStr"/>
      <c r="L83" s="2" t="inlineStr"/>
      <c r="M83" s="2" t="inlineStr">
        <is>
          <t>All checked criteria passed</t>
        </is>
      </c>
    </row>
    <row r="84">
      <c r="A84" s="2" t="inlineStr">
        <is>
          <t>13*</t>
        </is>
      </c>
      <c r="B84" s="2" t="inlineStr">
        <is>
          <t>Sistēma enterālās barošanas līdzekļa ievadīšanai izmantojot Enteroport Plus enterālās barošanas sūkni, atbilst ENFit standartam, aprīkota ar universāl</t>
        </is>
      </c>
      <c r="C84" s="2" t="inlineStr">
        <is>
          <t>device</t>
        </is>
      </c>
      <c r="D84" s="2" t="n">
        <v>1</v>
      </c>
      <c r="E84" s="2" t="inlineStr">
        <is>
          <t>Compat Ella® Pump</t>
        </is>
      </c>
      <c r="F84" s="6" t="inlineStr">
        <is>
          <t>UNKNOWN</t>
        </is>
      </c>
      <c r="G84" s="2" t="n">
        <v>0.4</v>
      </c>
      <c r="H84" s="2" t="n">
        <v>2</v>
      </c>
      <c r="I84" s="2" t="n">
        <v>0</v>
      </c>
      <c r="J84" s="2" t="n">
        <v>3</v>
      </c>
      <c r="K84" s="2" t="inlineStr"/>
      <c r="L84" s="2" t="inlineStr">
        <is>
          <t>connector_standard; pump_compatibility; latex_free</t>
        </is>
      </c>
      <c r="M84" s="2" t="inlineStr">
        <is>
          <t>UNKNOWN connector_standard: Catalogue does not state 'connector_standard' for this product; UNKNOWN pump_compatibility: Catalogue does not state 'pump_compatibility' for this product; UNKNOWN latex_free: Catalogue does not state 'latex_free' for this product</t>
        </is>
      </c>
    </row>
    <row r="85">
      <c r="A85" s="2" t="inlineStr">
        <is>
          <t>14*</t>
        </is>
      </c>
      <c r="B85" s="2" t="inlineStr">
        <is>
          <t>Sistēma enterālās barošanas līdzekļa ievadīšanai izmantojot  Enteroport Plus enterālās barošanas sūkni, aprīkota ar  maisu  (tilpums no 1000 ml līdz 1</t>
        </is>
      </c>
      <c r="C85" s="2" t="inlineStr">
        <is>
          <t>device</t>
        </is>
      </c>
      <c r="D85" s="2" t="n">
        <v>1</v>
      </c>
      <c r="E85" s="2" t="inlineStr">
        <is>
          <t>Compat Ella® Pump</t>
        </is>
      </c>
      <c r="F85" s="6" t="inlineStr">
        <is>
          <t>UNKNOWN</t>
        </is>
      </c>
      <c r="G85" s="2" t="n">
        <v>0.4</v>
      </c>
      <c r="H85" s="2" t="n">
        <v>2</v>
      </c>
      <c r="I85" s="2" t="n">
        <v>0</v>
      </c>
      <c r="J85" s="2" t="n">
        <v>3</v>
      </c>
      <c r="K85" s="2" t="inlineStr"/>
      <c r="L85" s="2" t="inlineStr">
        <is>
          <t>connector_standard; pump_compatibility; latex_free</t>
        </is>
      </c>
      <c r="M85" s="2" t="inlineStr">
        <is>
          <t>UNKNOWN connector_standard: Catalogue does not state 'connector_standard' for this product; UNKNOWN pump_compatibility: Catalogue does not state 'pump_compatibility' for this product; UNKNOWN latex_free: Catalogue does not state 'latex_free' for this product</t>
        </is>
      </c>
    </row>
    <row r="86">
      <c r="A86" s="2" t="inlineStr">
        <is>
          <t>15</t>
        </is>
      </c>
      <c r="B86" s="2" t="inlineStr">
        <is>
          <t xml:space="preserve">Sistēma enterālās barošanas līdzekļa ievadīšanai izmantojot Infusomat Space sūkni,  atbilst ENFit standartam, aprīkota ar universālo adapteri, kas ir </t>
        </is>
      </c>
      <c r="C86" s="2" t="inlineStr">
        <is>
          <t>device</t>
        </is>
      </c>
      <c r="D86" s="2" t="n">
        <v>1</v>
      </c>
      <c r="E86" s="2" t="inlineStr">
        <is>
          <t>Compat® Adapter ENFit® Transition Kit</t>
        </is>
      </c>
      <c r="F86" s="5" t="inlineStr">
        <is>
          <t>PARTIALLY_COMPLIANT</t>
        </is>
      </c>
      <c r="G86" s="2" t="n">
        <v>0.8</v>
      </c>
      <c r="H86" s="2" t="n">
        <v>4</v>
      </c>
      <c r="I86" s="2" t="n">
        <v>0</v>
      </c>
      <c r="J86" s="2" t="n">
        <v>1</v>
      </c>
      <c r="K86" s="2" t="inlineStr"/>
      <c r="L86" s="2" t="inlineStr">
        <is>
          <t>pump_compatibility</t>
        </is>
      </c>
      <c r="M86" s="2" t="inlineStr">
        <is>
          <t>UNKNOWN pump_compatibility: Catalogue does not state 'pump_compatibility' for this product</t>
        </is>
      </c>
    </row>
    <row r="87">
      <c r="A87" s="2" t="inlineStr">
        <is>
          <t>16</t>
        </is>
      </c>
      <c r="B87" s="2" t="inlineStr">
        <is>
          <t xml:space="preserve">Sistēma enterālās barošanas līdzekļa ievadīšanai izmantojot  Infusomat Space  enterālās barošanas sūkni,  aprīkota ar  maisu (tilpums no 1000 ml līdz </t>
        </is>
      </c>
      <c r="C87" s="2" t="inlineStr">
        <is>
          <t>device</t>
        </is>
      </c>
      <c r="D87" s="2" t="n">
        <v>1</v>
      </c>
      <c r="E87" s="2" t="inlineStr">
        <is>
          <t>Compat Ella® Pump</t>
        </is>
      </c>
      <c r="F87" s="6" t="inlineStr">
        <is>
          <t>UNKNOWN</t>
        </is>
      </c>
      <c r="G87" s="2" t="n">
        <v>0.4</v>
      </c>
      <c r="H87" s="2" t="n">
        <v>2</v>
      </c>
      <c r="I87" s="2" t="n">
        <v>0</v>
      </c>
      <c r="J87" s="2" t="n">
        <v>3</v>
      </c>
      <c r="K87" s="2" t="inlineStr"/>
      <c r="L87" s="2" t="inlineStr">
        <is>
          <t>connector_standard; pump_compatibility; latex_free</t>
        </is>
      </c>
      <c r="M87" s="2" t="inlineStr">
        <is>
          <t>UNKNOWN connector_standard: Catalogue does not state 'connector_standard' for this product; UNKNOWN pump_compatibility: Catalogue does not state 'pump_compatibility' for this product; UNKNOWN latex_free: Catalogue does not state 'latex_free' for this product</t>
        </is>
      </c>
    </row>
    <row r="88">
      <c r="A88" s="2" t="inlineStr">
        <is>
          <t>17</t>
        </is>
      </c>
      <c r="B88" s="2" t="inlineStr">
        <is>
          <t>Sistēma enterālās barošanas līdzekļa ievadīšanai izmantojot Infusomat Compact Plus sūkni, atbilst ENFit standartam, aprīkota ar universālo adapteri, k</t>
        </is>
      </c>
      <c r="C88" s="2" t="inlineStr">
        <is>
          <t>device</t>
        </is>
      </c>
      <c r="D88" s="2" t="n">
        <v>1</v>
      </c>
      <c r="E88" s="2" t="inlineStr">
        <is>
          <t>Compat® Adapter ENFit® Transition Kit</t>
        </is>
      </c>
      <c r="F88" s="5" t="inlineStr">
        <is>
          <t>PARTIALLY_COMPLIANT</t>
        </is>
      </c>
      <c r="G88" s="2" t="n">
        <v>0.8</v>
      </c>
      <c r="H88" s="2" t="n">
        <v>4</v>
      </c>
      <c r="I88" s="2" t="n">
        <v>0</v>
      </c>
      <c r="J88" s="2" t="n">
        <v>1</v>
      </c>
      <c r="K88" s="2" t="inlineStr"/>
      <c r="L88" s="2" t="inlineStr">
        <is>
          <t>pump_compatibility</t>
        </is>
      </c>
      <c r="M88" s="2" t="inlineStr">
        <is>
          <t>UNKNOWN pump_compatibility: Catalogue does not state 'pump_compatibility' for this product</t>
        </is>
      </c>
    </row>
    <row r="89">
      <c r="A89" s="2" t="inlineStr">
        <is>
          <t>18</t>
        </is>
      </c>
      <c r="B89" s="2" t="inlineStr">
        <is>
          <t>Sistēma enterālās barošanas līdzekļa ievadīšanai izmantojot Infusomat Compact Plus enterālās barošanas sūkni, aprīkota ar  maisu (tilpums no 1000 ml l</t>
        </is>
      </c>
      <c r="C89" s="2" t="inlineStr">
        <is>
          <t>device</t>
        </is>
      </c>
      <c r="D89" s="2" t="n">
        <v>1</v>
      </c>
      <c r="E89" s="2" t="inlineStr">
        <is>
          <t>Compat Ella® Pump</t>
        </is>
      </c>
      <c r="F89" s="6" t="inlineStr">
        <is>
          <t>UNKNOWN</t>
        </is>
      </c>
      <c r="G89" s="2" t="n">
        <v>0.4</v>
      </c>
      <c r="H89" s="2" t="n">
        <v>2</v>
      </c>
      <c r="I89" s="2" t="n">
        <v>0</v>
      </c>
      <c r="J89" s="2" t="n">
        <v>3</v>
      </c>
      <c r="K89" s="2" t="inlineStr"/>
      <c r="L89" s="2" t="inlineStr">
        <is>
          <t>connector_standard; pump_compatibility; latex_free</t>
        </is>
      </c>
      <c r="M89" s="2" t="inlineStr">
        <is>
          <t>UNKNOWN connector_standard: Catalogue does not state 'connector_standard' for this product; UNKNOWN pump_compatibility: Catalogue does not state 'pump_compatibility' for this product; UNKNOWN latex_free: Catalogue does not state 'latex_free' for this product</t>
        </is>
      </c>
    </row>
    <row r="90">
      <c r="A90" s="2" t="inlineStr">
        <is>
          <t>19</t>
        </is>
      </c>
      <c r="B90" s="2" t="inlineStr">
        <is>
          <t xml:space="preserve">Perkutānās endoskopiskās gastrostomijas (PEG) komplekts, CH10
Perkutānās endoskopiskās gastrostomijas (PEG) komplekta īpašības: caurspīdīga karbotāna </t>
        </is>
      </c>
      <c r="C90" s="2" t="inlineStr">
        <is>
          <t>device</t>
        </is>
      </c>
      <c r="D90" s="2" t="n">
        <v>1</v>
      </c>
      <c r="E90" s="2" t="inlineStr">
        <is>
          <t>Compat® Gastrotube 12FR</t>
        </is>
      </c>
      <c r="F90" s="4" t="inlineStr">
        <is>
          <t>NON_COMPLIANT</t>
        </is>
      </c>
      <c r="G90" s="2" t="n">
        <v>0.4</v>
      </c>
      <c r="H90" s="2" t="n">
        <v>2</v>
      </c>
      <c r="I90" s="2" t="n">
        <v>1</v>
      </c>
      <c r="J90" s="2" t="n">
        <v>2</v>
      </c>
      <c r="K90" s="2" t="inlineStr">
        <is>
          <t>french_size: 12.0 FR vs = 10.0 FR</t>
        </is>
      </c>
      <c r="L90" s="2" t="inlineStr">
        <is>
          <t>tube_length; radiopaque</t>
        </is>
      </c>
      <c r="M90" s="2" t="inlineStr">
        <is>
          <t>FAIL french_size: 12.0 does not satisfy = 10.0; UNKNOWN tube_length: Product has no value for 'tube_length'; UNKNOWN radiopaque: Catalogue does not state 'radiopaque' for this product</t>
        </is>
      </c>
    </row>
    <row r="91">
      <c r="A91" s="2" t="inlineStr">
        <is>
          <t>19</t>
        </is>
      </c>
      <c r="B91" s="2" t="inlineStr">
        <is>
          <t xml:space="preserve">Perkutānās endoskopiskās gastrostomijas (PEG) komplekts, CH10
Perkutānās endoskopiskās gastrostomijas (PEG) komplekta īpašības: caurspīdīga karbotāna </t>
        </is>
      </c>
      <c r="C91" s="2" t="inlineStr">
        <is>
          <t>device</t>
        </is>
      </c>
      <c r="D91" s="2" t="n">
        <v>2</v>
      </c>
      <c r="E91" s="2" t="inlineStr">
        <is>
          <t>Compat® Gastrotube 14FR</t>
        </is>
      </c>
      <c r="F91" s="4" t="inlineStr">
        <is>
          <t>NON_COMPLIANT</t>
        </is>
      </c>
      <c r="G91" s="2" t="n">
        <v>0.4</v>
      </c>
      <c r="H91" s="2" t="n">
        <v>2</v>
      </c>
      <c r="I91" s="2" t="n">
        <v>1</v>
      </c>
      <c r="J91" s="2" t="n">
        <v>2</v>
      </c>
      <c r="K91" s="2" t="inlineStr">
        <is>
          <t>french_size: 14.0 FR vs = 10.0 FR</t>
        </is>
      </c>
      <c r="L91" s="2" t="inlineStr">
        <is>
          <t>tube_length; radiopaque</t>
        </is>
      </c>
      <c r="M91" s="2" t="inlineStr">
        <is>
          <t>FAIL french_size: 14.0 does not satisfy = 10.0; UNKNOWN tube_length: Product has no value for 'tube_length'; UNKNOWN radiopaque: Catalogue does not state 'radiopaque' for this product</t>
        </is>
      </c>
    </row>
    <row r="92">
      <c r="A92" s="2" t="inlineStr">
        <is>
          <t>19</t>
        </is>
      </c>
      <c r="B92" s="2" t="inlineStr">
        <is>
          <t xml:space="preserve">Perkutānās endoskopiskās gastrostomijas (PEG) komplekts, CH10
Perkutānās endoskopiskās gastrostomijas (PEG) komplekta īpašības: caurspīdīga karbotāna </t>
        </is>
      </c>
      <c r="C92" s="2" t="inlineStr">
        <is>
          <t>device</t>
        </is>
      </c>
      <c r="D92" s="2" t="n">
        <v>3</v>
      </c>
      <c r="E92" s="2" t="inlineStr">
        <is>
          <t>Compat® Gastrotube 16FR</t>
        </is>
      </c>
      <c r="F92" s="4" t="inlineStr">
        <is>
          <t>NON_COMPLIANT</t>
        </is>
      </c>
      <c r="G92" s="2" t="n">
        <v>0.4</v>
      </c>
      <c r="H92" s="2" t="n">
        <v>2</v>
      </c>
      <c r="I92" s="2" t="n">
        <v>1</v>
      </c>
      <c r="J92" s="2" t="n">
        <v>2</v>
      </c>
      <c r="K92" s="2" t="inlineStr">
        <is>
          <t>french_size: 16.0 FR vs = 10.0 FR</t>
        </is>
      </c>
      <c r="L92" s="2" t="inlineStr">
        <is>
          <t>tube_length; radiopaque</t>
        </is>
      </c>
      <c r="M92" s="2" t="inlineStr">
        <is>
          <t>FAIL french_size: 16.0 does not satisfy = 10.0; UNKNOWN tube_length: Product has no value for 'tube_length'; UNKNOWN radiopaque: Catalogue does not state 'radiopaque' for this product</t>
        </is>
      </c>
    </row>
    <row r="93">
      <c r="A93" s="2" t="inlineStr">
        <is>
          <t>19</t>
        </is>
      </c>
      <c r="B93" s="2" t="inlineStr">
        <is>
          <t xml:space="preserve">Perkutānās endoskopiskās gastrostomijas (PEG) komplekts, CH10
Perkutānās endoskopiskās gastrostomijas (PEG) komplekta īpašības: caurspīdīga karbotāna </t>
        </is>
      </c>
      <c r="C93" s="2" t="inlineStr">
        <is>
          <t>device</t>
        </is>
      </c>
      <c r="D93" s="2" t="n">
        <v>4</v>
      </c>
      <c r="E93" s="2" t="inlineStr">
        <is>
          <t>Compat® Gastrotube 18FR</t>
        </is>
      </c>
      <c r="F93" s="4" t="inlineStr">
        <is>
          <t>NON_COMPLIANT</t>
        </is>
      </c>
      <c r="G93" s="2" t="n">
        <v>0.4</v>
      </c>
      <c r="H93" s="2" t="n">
        <v>2</v>
      </c>
      <c r="I93" s="2" t="n">
        <v>1</v>
      </c>
      <c r="J93" s="2" t="n">
        <v>2</v>
      </c>
      <c r="K93" s="2" t="inlineStr">
        <is>
          <t>french_size: 18.0 FR vs = 10.0 FR</t>
        </is>
      </c>
      <c r="L93" s="2" t="inlineStr">
        <is>
          <t>tube_length; radiopaque</t>
        </is>
      </c>
      <c r="M93" s="2" t="inlineStr">
        <is>
          <t>FAIL french_size: 18.0 does not satisfy = 10.0; UNKNOWN tube_length: Product has no value for 'tube_length'; UNKNOWN radiopaque: Catalogue does not state 'radiopaque' for this product</t>
        </is>
      </c>
    </row>
    <row r="94">
      <c r="A94" s="2" t="inlineStr">
        <is>
          <t>19</t>
        </is>
      </c>
      <c r="B94" s="2" t="inlineStr">
        <is>
          <t xml:space="preserve">Perkutānās endoskopiskās gastrostomijas (PEG) komplekts, CH10
Perkutānās endoskopiskās gastrostomijas (PEG) komplekta īpašības: caurspīdīga karbotāna </t>
        </is>
      </c>
      <c r="C94" s="2" t="inlineStr">
        <is>
          <t>device</t>
        </is>
      </c>
      <c r="D94" s="2" t="n">
        <v>5</v>
      </c>
      <c r="E94" s="2" t="inlineStr">
        <is>
          <t>Compat® Gastrotube 20FR</t>
        </is>
      </c>
      <c r="F94" s="4" t="inlineStr">
        <is>
          <t>NON_COMPLIANT</t>
        </is>
      </c>
      <c r="G94" s="2" t="n">
        <v>0.4</v>
      </c>
      <c r="H94" s="2" t="n">
        <v>2</v>
      </c>
      <c r="I94" s="2" t="n">
        <v>1</v>
      </c>
      <c r="J94" s="2" t="n">
        <v>2</v>
      </c>
      <c r="K94" s="2" t="inlineStr">
        <is>
          <t>french_size: 20.0 FR vs = 10.0 FR</t>
        </is>
      </c>
      <c r="L94" s="2" t="inlineStr">
        <is>
          <t>tube_length; radiopaque</t>
        </is>
      </c>
      <c r="M94" s="2" t="inlineStr">
        <is>
          <t>FAIL french_size: 20.0 does not satisfy = 10.0; UNKNOWN tube_length: Product has no value for 'tube_length'; UNKNOWN radiopaque: Catalogue does not state 'radiopaque' for this product</t>
        </is>
      </c>
    </row>
    <row r="95">
      <c r="A95" s="2" t="inlineStr">
        <is>
          <t>20</t>
        </is>
      </c>
      <c r="B95" s="2" t="inlineStr">
        <is>
          <t xml:space="preserve">Perkutānās endoskopiskās gastrostomijas (PEG) komplekts, CH12
Perkutānās endoskopiskās gastrostomijas (PEG) komplekta īpašības: caurspīdīga karbotāna </t>
        </is>
      </c>
      <c r="C95" s="2" t="inlineStr">
        <is>
          <t>device</t>
        </is>
      </c>
      <c r="D95" s="2" t="n">
        <v>1</v>
      </c>
      <c r="E95" s="2" t="inlineStr">
        <is>
          <t>Compat® Gastrotube 12FR</t>
        </is>
      </c>
      <c r="F95" s="6" t="inlineStr">
        <is>
          <t>UNKNOWN</t>
        </is>
      </c>
      <c r="G95" s="2" t="n">
        <v>0.6</v>
      </c>
      <c r="H95" s="2" t="n">
        <v>3</v>
      </c>
      <c r="I95" s="2" t="n">
        <v>0</v>
      </c>
      <c r="J95" s="2" t="n">
        <v>2</v>
      </c>
      <c r="K95" s="2" t="inlineStr"/>
      <c r="L95" s="2" t="inlineStr">
        <is>
          <t>tube_length; radiopaque</t>
        </is>
      </c>
      <c r="M95" s="2" t="inlineStr">
        <is>
          <t>UNKNOWN tube_length: Product has no value for 'tube_length'; UNKNOWN radiopaque: Catalogue does not state 'radiopaque' for this product</t>
        </is>
      </c>
    </row>
    <row r="96">
      <c r="A96" s="2" t="inlineStr">
        <is>
          <t>20</t>
        </is>
      </c>
      <c r="B96" s="2" t="inlineStr">
        <is>
          <t xml:space="preserve">Perkutānās endoskopiskās gastrostomijas (PEG) komplekts, CH12
Perkutānās endoskopiskās gastrostomijas (PEG) komplekta īpašības: caurspīdīga karbotāna </t>
        </is>
      </c>
      <c r="C96" s="2" t="inlineStr">
        <is>
          <t>device</t>
        </is>
      </c>
      <c r="D96" s="2" t="n">
        <v>2</v>
      </c>
      <c r="E96" s="2" t="inlineStr">
        <is>
          <t>Compat® Gastrotube 14FR</t>
        </is>
      </c>
      <c r="F96" s="4" t="inlineStr">
        <is>
          <t>NON_COMPLIANT</t>
        </is>
      </c>
      <c r="G96" s="2" t="n">
        <v>0.4</v>
      </c>
      <c r="H96" s="2" t="n">
        <v>2</v>
      </c>
      <c r="I96" s="2" t="n">
        <v>1</v>
      </c>
      <c r="J96" s="2" t="n">
        <v>2</v>
      </c>
      <c r="K96" s="2" t="inlineStr">
        <is>
          <t>french_size: 14.0 FR vs = 12.0 FR</t>
        </is>
      </c>
      <c r="L96" s="2" t="inlineStr">
        <is>
          <t>tube_length; radiopaque</t>
        </is>
      </c>
      <c r="M96" s="2" t="inlineStr">
        <is>
          <t>FAIL french_size: 14.0 does not satisfy = 12.0; UNKNOWN tube_length: Product has no value for 'tube_length'; UNKNOWN radiopaque: Catalogue does not state 'radiopaque' for this product</t>
        </is>
      </c>
    </row>
    <row r="97">
      <c r="A97" s="2" t="inlineStr">
        <is>
          <t>20</t>
        </is>
      </c>
      <c r="B97" s="2" t="inlineStr">
        <is>
          <t xml:space="preserve">Perkutānās endoskopiskās gastrostomijas (PEG) komplekts, CH12
Perkutānās endoskopiskās gastrostomijas (PEG) komplekta īpašības: caurspīdīga karbotāna </t>
        </is>
      </c>
      <c r="C97" s="2" t="inlineStr">
        <is>
          <t>device</t>
        </is>
      </c>
      <c r="D97" s="2" t="n">
        <v>3</v>
      </c>
      <c r="E97" s="2" t="inlineStr">
        <is>
          <t>Compat® Gastrotube 16FR</t>
        </is>
      </c>
      <c r="F97" s="4" t="inlineStr">
        <is>
          <t>NON_COMPLIANT</t>
        </is>
      </c>
      <c r="G97" s="2" t="n">
        <v>0.4</v>
      </c>
      <c r="H97" s="2" t="n">
        <v>2</v>
      </c>
      <c r="I97" s="2" t="n">
        <v>1</v>
      </c>
      <c r="J97" s="2" t="n">
        <v>2</v>
      </c>
      <c r="K97" s="2" t="inlineStr">
        <is>
          <t>french_size: 16.0 FR vs = 12.0 FR</t>
        </is>
      </c>
      <c r="L97" s="2" t="inlineStr">
        <is>
          <t>tube_length; radiopaque</t>
        </is>
      </c>
      <c r="M97" s="2" t="inlineStr">
        <is>
          <t>FAIL french_size: 16.0 does not satisfy = 12.0; UNKNOWN tube_length: Product has no value for 'tube_length'; UNKNOWN radiopaque: Catalogue does not state 'radiopaque' for this product</t>
        </is>
      </c>
    </row>
    <row r="98">
      <c r="A98" s="2" t="inlineStr">
        <is>
          <t>20</t>
        </is>
      </c>
      <c r="B98" s="2" t="inlineStr">
        <is>
          <t xml:space="preserve">Perkutānās endoskopiskās gastrostomijas (PEG) komplekts, CH12
Perkutānās endoskopiskās gastrostomijas (PEG) komplekta īpašības: caurspīdīga karbotāna </t>
        </is>
      </c>
      <c r="C98" s="2" t="inlineStr">
        <is>
          <t>device</t>
        </is>
      </c>
      <c r="D98" s="2" t="n">
        <v>4</v>
      </c>
      <c r="E98" s="2" t="inlineStr">
        <is>
          <t>Compat® Gastrotube 18FR</t>
        </is>
      </c>
      <c r="F98" s="4" t="inlineStr">
        <is>
          <t>NON_COMPLIANT</t>
        </is>
      </c>
      <c r="G98" s="2" t="n">
        <v>0.4</v>
      </c>
      <c r="H98" s="2" t="n">
        <v>2</v>
      </c>
      <c r="I98" s="2" t="n">
        <v>1</v>
      </c>
      <c r="J98" s="2" t="n">
        <v>2</v>
      </c>
      <c r="K98" s="2" t="inlineStr">
        <is>
          <t>french_size: 18.0 FR vs = 12.0 FR</t>
        </is>
      </c>
      <c r="L98" s="2" t="inlineStr">
        <is>
          <t>tube_length; radiopaque</t>
        </is>
      </c>
      <c r="M98" s="2" t="inlineStr">
        <is>
          <t>FAIL french_size: 18.0 does not satisfy = 12.0; UNKNOWN tube_length: Product has no value for 'tube_length'; UNKNOWN radiopaque: Catalogue does not state 'radiopaque' for this product</t>
        </is>
      </c>
    </row>
    <row r="99">
      <c r="A99" s="2" t="inlineStr">
        <is>
          <t>20</t>
        </is>
      </c>
      <c r="B99" s="2" t="inlineStr">
        <is>
          <t xml:space="preserve">Perkutānās endoskopiskās gastrostomijas (PEG) komplekts, CH12
Perkutānās endoskopiskās gastrostomijas (PEG) komplekta īpašības: caurspīdīga karbotāna </t>
        </is>
      </c>
      <c r="C99" s="2" t="inlineStr">
        <is>
          <t>device</t>
        </is>
      </c>
      <c r="D99" s="2" t="n">
        <v>5</v>
      </c>
      <c r="E99" s="2" t="inlineStr">
        <is>
          <t>Compat® Gastrotube 20FR</t>
        </is>
      </c>
      <c r="F99" s="4" t="inlineStr">
        <is>
          <t>NON_COMPLIANT</t>
        </is>
      </c>
      <c r="G99" s="2" t="n">
        <v>0.4</v>
      </c>
      <c r="H99" s="2" t="n">
        <v>2</v>
      </c>
      <c r="I99" s="2" t="n">
        <v>1</v>
      </c>
      <c r="J99" s="2" t="n">
        <v>2</v>
      </c>
      <c r="K99" s="2" t="inlineStr">
        <is>
          <t>french_size: 20.0 FR vs = 12.0 FR</t>
        </is>
      </c>
      <c r="L99" s="2" t="inlineStr">
        <is>
          <t>tube_length; radiopaque</t>
        </is>
      </c>
      <c r="M99" s="2" t="inlineStr">
        <is>
          <t>FAIL french_size: 20.0 does not satisfy = 12.0; UNKNOWN tube_length: Product has no value for 'tube_length'; UNKNOWN radiopaque: Catalogue does not state 'radiopaque' for this product</t>
        </is>
      </c>
    </row>
    <row r="100">
      <c r="A100" s="2" t="inlineStr">
        <is>
          <t>21</t>
        </is>
      </c>
      <c r="B100" s="2" t="inlineStr">
        <is>
          <t xml:space="preserve">Perkutānās endoskopiskās gastrostomijas (PEG) komplekts, CH14
Perkutānās endoskopiskās gastrostomijas (PEG) komplekta īpašības: caurspīdīga karbotāna </t>
        </is>
      </c>
      <c r="C100" s="2" t="inlineStr">
        <is>
          <t>device</t>
        </is>
      </c>
      <c r="D100" s="2" t="n">
        <v>1</v>
      </c>
      <c r="E100" s="2" t="inlineStr">
        <is>
          <t>Compat® Gastrotube 14FR</t>
        </is>
      </c>
      <c r="F100" s="6" t="inlineStr">
        <is>
          <t>UNKNOWN</t>
        </is>
      </c>
      <c r="G100" s="2" t="n">
        <v>0.6</v>
      </c>
      <c r="H100" s="2" t="n">
        <v>3</v>
      </c>
      <c r="I100" s="2" t="n">
        <v>0</v>
      </c>
      <c r="J100" s="2" t="n">
        <v>2</v>
      </c>
      <c r="K100" s="2" t="inlineStr"/>
      <c r="L100" s="2" t="inlineStr">
        <is>
          <t>tube_length; radiopaque</t>
        </is>
      </c>
      <c r="M100" s="2" t="inlineStr">
        <is>
          <t>UNKNOWN tube_length: Product has no value for 'tube_length'; UNKNOWN radiopaque: Catalogue does not state 'radiopaque' for this product</t>
        </is>
      </c>
    </row>
    <row r="101">
      <c r="A101" s="2" t="inlineStr">
        <is>
          <t>21</t>
        </is>
      </c>
      <c r="B101" s="2" t="inlineStr">
        <is>
          <t xml:space="preserve">Perkutānās endoskopiskās gastrostomijas (PEG) komplekts, CH14
Perkutānās endoskopiskās gastrostomijas (PEG) komplekta īpašības: caurspīdīga karbotāna </t>
        </is>
      </c>
      <c r="C101" s="2" t="inlineStr">
        <is>
          <t>device</t>
        </is>
      </c>
      <c r="D101" s="2" t="n">
        <v>2</v>
      </c>
      <c r="E101" s="2" t="inlineStr">
        <is>
          <t>Compat® Gastrotube 12FR</t>
        </is>
      </c>
      <c r="F101" s="4" t="inlineStr">
        <is>
          <t>NON_COMPLIANT</t>
        </is>
      </c>
      <c r="G101" s="2" t="n">
        <v>0.4</v>
      </c>
      <c r="H101" s="2" t="n">
        <v>2</v>
      </c>
      <c r="I101" s="2" t="n">
        <v>1</v>
      </c>
      <c r="J101" s="2" t="n">
        <v>2</v>
      </c>
      <c r="K101" s="2" t="inlineStr">
        <is>
          <t>french_size: 12.0 FR vs = 14.0 FR</t>
        </is>
      </c>
      <c r="L101" s="2" t="inlineStr">
        <is>
          <t>tube_length; radiopaque</t>
        </is>
      </c>
      <c r="M101" s="2" t="inlineStr">
        <is>
          <t>FAIL french_size: 12.0 does not satisfy = 14.0; UNKNOWN tube_length: Product has no value for 'tube_length'; UNKNOWN radiopaque: Catalogue does not state 'radiopaque' for this product</t>
        </is>
      </c>
    </row>
    <row r="102">
      <c r="A102" s="2" t="inlineStr">
        <is>
          <t>21</t>
        </is>
      </c>
      <c r="B102" s="2" t="inlineStr">
        <is>
          <t xml:space="preserve">Perkutānās endoskopiskās gastrostomijas (PEG) komplekts, CH14
Perkutānās endoskopiskās gastrostomijas (PEG) komplekta īpašības: caurspīdīga karbotāna </t>
        </is>
      </c>
      <c r="C102" s="2" t="inlineStr">
        <is>
          <t>device</t>
        </is>
      </c>
      <c r="D102" s="2" t="n">
        <v>3</v>
      </c>
      <c r="E102" s="2" t="inlineStr">
        <is>
          <t>Compat® Gastrotube 16FR</t>
        </is>
      </c>
      <c r="F102" s="4" t="inlineStr">
        <is>
          <t>NON_COMPLIANT</t>
        </is>
      </c>
      <c r="G102" s="2" t="n">
        <v>0.4</v>
      </c>
      <c r="H102" s="2" t="n">
        <v>2</v>
      </c>
      <c r="I102" s="2" t="n">
        <v>1</v>
      </c>
      <c r="J102" s="2" t="n">
        <v>2</v>
      </c>
      <c r="K102" s="2" t="inlineStr">
        <is>
          <t>french_size: 16.0 FR vs = 14.0 FR</t>
        </is>
      </c>
      <c r="L102" s="2" t="inlineStr">
        <is>
          <t>tube_length; radiopaque</t>
        </is>
      </c>
      <c r="M102" s="2" t="inlineStr">
        <is>
          <t>FAIL french_size: 16.0 does not satisfy = 14.0; UNKNOWN tube_length: Product has no value for 'tube_length'; UNKNOWN radiopaque: Catalogue does not state 'radiopaque' for this product</t>
        </is>
      </c>
    </row>
    <row r="103">
      <c r="A103" s="2" t="inlineStr">
        <is>
          <t>21</t>
        </is>
      </c>
      <c r="B103" s="2" t="inlineStr">
        <is>
          <t xml:space="preserve">Perkutānās endoskopiskās gastrostomijas (PEG) komplekts, CH14
Perkutānās endoskopiskās gastrostomijas (PEG) komplekta īpašības: caurspīdīga karbotāna </t>
        </is>
      </c>
      <c r="C103" s="2" t="inlineStr">
        <is>
          <t>device</t>
        </is>
      </c>
      <c r="D103" s="2" t="n">
        <v>4</v>
      </c>
      <c r="E103" s="2" t="inlineStr">
        <is>
          <t>Compat® Gastrotube 18FR</t>
        </is>
      </c>
      <c r="F103" s="4" t="inlineStr">
        <is>
          <t>NON_COMPLIANT</t>
        </is>
      </c>
      <c r="G103" s="2" t="n">
        <v>0.4</v>
      </c>
      <c r="H103" s="2" t="n">
        <v>2</v>
      </c>
      <c r="I103" s="2" t="n">
        <v>1</v>
      </c>
      <c r="J103" s="2" t="n">
        <v>2</v>
      </c>
      <c r="K103" s="2" t="inlineStr">
        <is>
          <t>french_size: 18.0 FR vs = 14.0 FR</t>
        </is>
      </c>
      <c r="L103" s="2" t="inlineStr">
        <is>
          <t>tube_length; radiopaque</t>
        </is>
      </c>
      <c r="M103" s="2" t="inlineStr">
        <is>
          <t>FAIL french_size: 18.0 does not satisfy = 14.0; UNKNOWN tube_length: Product has no value for 'tube_length'; UNKNOWN radiopaque: Catalogue does not state 'radiopaque' for this product</t>
        </is>
      </c>
    </row>
    <row r="104">
      <c r="A104" s="2" t="inlineStr">
        <is>
          <t>21</t>
        </is>
      </c>
      <c r="B104" s="2" t="inlineStr">
        <is>
          <t xml:space="preserve">Perkutānās endoskopiskās gastrostomijas (PEG) komplekts, CH14
Perkutānās endoskopiskās gastrostomijas (PEG) komplekta īpašības: caurspīdīga karbotāna </t>
        </is>
      </c>
      <c r="C104" s="2" t="inlineStr">
        <is>
          <t>device</t>
        </is>
      </c>
      <c r="D104" s="2" t="n">
        <v>5</v>
      </c>
      <c r="E104" s="2" t="inlineStr">
        <is>
          <t>Compat® Gastrotube 20FR</t>
        </is>
      </c>
      <c r="F104" s="4" t="inlineStr">
        <is>
          <t>NON_COMPLIANT</t>
        </is>
      </c>
      <c r="G104" s="2" t="n">
        <v>0.4</v>
      </c>
      <c r="H104" s="2" t="n">
        <v>2</v>
      </c>
      <c r="I104" s="2" t="n">
        <v>1</v>
      </c>
      <c r="J104" s="2" t="n">
        <v>2</v>
      </c>
      <c r="K104" s="2" t="inlineStr">
        <is>
          <t>french_size: 20.0 FR vs = 14.0 FR</t>
        </is>
      </c>
      <c r="L104" s="2" t="inlineStr">
        <is>
          <t>tube_length; radiopaque</t>
        </is>
      </c>
      <c r="M104" s="2" t="inlineStr">
        <is>
          <t>FAIL french_size: 20.0 does not satisfy = 14.0; UNKNOWN tube_length: Product has no value for 'tube_length'; UNKNOWN radiopaque: Catalogue does not state 'radiopaque' for this product</t>
        </is>
      </c>
    </row>
    <row r="105">
      <c r="A105" s="2" t="inlineStr">
        <is>
          <t>22</t>
        </is>
      </c>
      <c r="B105" s="2" t="inlineStr">
        <is>
          <t xml:space="preserve">Perkutānās endoskopiskās gastrostomijas (PEG) komplekts, CH16
Perkutānās endoskopiskās gastrostomijas (PEG) komplekta īpašības: caurspīdīga karbotāna </t>
        </is>
      </c>
      <c r="C105" s="2" t="inlineStr">
        <is>
          <t>device</t>
        </is>
      </c>
      <c r="D105" s="2" t="n">
        <v>1</v>
      </c>
      <c r="E105" s="2" t="inlineStr">
        <is>
          <t>Compat® Gastrotube 16FR</t>
        </is>
      </c>
      <c r="F105" s="6" t="inlineStr">
        <is>
          <t>UNKNOWN</t>
        </is>
      </c>
      <c r="G105" s="2" t="n">
        <v>0.6</v>
      </c>
      <c r="H105" s="2" t="n">
        <v>3</v>
      </c>
      <c r="I105" s="2" t="n">
        <v>0</v>
      </c>
      <c r="J105" s="2" t="n">
        <v>2</v>
      </c>
      <c r="K105" s="2" t="inlineStr"/>
      <c r="L105" s="2" t="inlineStr">
        <is>
          <t>tube_length; radiopaque</t>
        </is>
      </c>
      <c r="M105" s="2" t="inlineStr">
        <is>
          <t>UNKNOWN tube_length: Product has no value for 'tube_length'; UNKNOWN radiopaque: Catalogue does not state 'radiopaque' for this product</t>
        </is>
      </c>
    </row>
    <row r="106">
      <c r="A106" s="2" t="inlineStr">
        <is>
          <t>22</t>
        </is>
      </c>
      <c r="B106" s="2" t="inlineStr">
        <is>
          <t xml:space="preserve">Perkutānās endoskopiskās gastrostomijas (PEG) komplekts, CH16
Perkutānās endoskopiskās gastrostomijas (PEG) komplekta īpašības: caurspīdīga karbotāna </t>
        </is>
      </c>
      <c r="C106" s="2" t="inlineStr">
        <is>
          <t>device</t>
        </is>
      </c>
      <c r="D106" s="2" t="n">
        <v>2</v>
      </c>
      <c r="E106" s="2" t="inlineStr">
        <is>
          <t>Compat® Gastrotube 12FR</t>
        </is>
      </c>
      <c r="F106" s="4" t="inlineStr">
        <is>
          <t>NON_COMPLIANT</t>
        </is>
      </c>
      <c r="G106" s="2" t="n">
        <v>0.4</v>
      </c>
      <c r="H106" s="2" t="n">
        <v>2</v>
      </c>
      <c r="I106" s="2" t="n">
        <v>1</v>
      </c>
      <c r="J106" s="2" t="n">
        <v>2</v>
      </c>
      <c r="K106" s="2" t="inlineStr">
        <is>
          <t>french_size: 12.0 FR vs = 16.0 FR</t>
        </is>
      </c>
      <c r="L106" s="2" t="inlineStr">
        <is>
          <t>tube_length; radiopaque</t>
        </is>
      </c>
      <c r="M106" s="2" t="inlineStr">
        <is>
          <t>FAIL french_size: 12.0 does not satisfy = 16.0; UNKNOWN tube_length: Product has no value for 'tube_length'; UNKNOWN radiopaque: Catalogue does not state 'radiopaque' for this product</t>
        </is>
      </c>
    </row>
    <row r="107">
      <c r="A107" s="2" t="inlineStr">
        <is>
          <t>22</t>
        </is>
      </c>
      <c r="B107" s="2" t="inlineStr">
        <is>
          <t xml:space="preserve">Perkutānās endoskopiskās gastrostomijas (PEG) komplekts, CH16
Perkutānās endoskopiskās gastrostomijas (PEG) komplekta īpašības: caurspīdīga karbotāna </t>
        </is>
      </c>
      <c r="C107" s="2" t="inlineStr">
        <is>
          <t>device</t>
        </is>
      </c>
      <c r="D107" s="2" t="n">
        <v>3</v>
      </c>
      <c r="E107" s="2" t="inlineStr">
        <is>
          <t>Compat® Gastrotube 14FR</t>
        </is>
      </c>
      <c r="F107" s="4" t="inlineStr">
        <is>
          <t>NON_COMPLIANT</t>
        </is>
      </c>
      <c r="G107" s="2" t="n">
        <v>0.4</v>
      </c>
      <c r="H107" s="2" t="n">
        <v>2</v>
      </c>
      <c r="I107" s="2" t="n">
        <v>1</v>
      </c>
      <c r="J107" s="2" t="n">
        <v>2</v>
      </c>
      <c r="K107" s="2" t="inlineStr">
        <is>
          <t>french_size: 14.0 FR vs = 16.0 FR</t>
        </is>
      </c>
      <c r="L107" s="2" t="inlineStr">
        <is>
          <t>tube_length; radiopaque</t>
        </is>
      </c>
      <c r="M107" s="2" t="inlineStr">
        <is>
          <t>FAIL french_size: 14.0 does not satisfy = 16.0; UNKNOWN tube_length: Product has no value for 'tube_length'; UNKNOWN radiopaque: Catalogue does not state 'radiopaque' for this product</t>
        </is>
      </c>
    </row>
    <row r="108">
      <c r="A108" s="2" t="inlineStr">
        <is>
          <t>22</t>
        </is>
      </c>
      <c r="B108" s="2" t="inlineStr">
        <is>
          <t xml:space="preserve">Perkutānās endoskopiskās gastrostomijas (PEG) komplekts, CH16
Perkutānās endoskopiskās gastrostomijas (PEG) komplekta īpašības: caurspīdīga karbotāna </t>
        </is>
      </c>
      <c r="C108" s="2" t="inlineStr">
        <is>
          <t>device</t>
        </is>
      </c>
      <c r="D108" s="2" t="n">
        <v>4</v>
      </c>
      <c r="E108" s="2" t="inlineStr">
        <is>
          <t>Compat® Gastrotube 18FR</t>
        </is>
      </c>
      <c r="F108" s="4" t="inlineStr">
        <is>
          <t>NON_COMPLIANT</t>
        </is>
      </c>
      <c r="G108" s="2" t="n">
        <v>0.4</v>
      </c>
      <c r="H108" s="2" t="n">
        <v>2</v>
      </c>
      <c r="I108" s="2" t="n">
        <v>1</v>
      </c>
      <c r="J108" s="2" t="n">
        <v>2</v>
      </c>
      <c r="K108" s="2" t="inlineStr">
        <is>
          <t>french_size: 18.0 FR vs = 16.0 FR</t>
        </is>
      </c>
      <c r="L108" s="2" t="inlineStr">
        <is>
          <t>tube_length; radiopaque</t>
        </is>
      </c>
      <c r="M108" s="2" t="inlineStr">
        <is>
          <t>FAIL french_size: 18.0 does not satisfy = 16.0; UNKNOWN tube_length: Product has no value for 'tube_length'; UNKNOWN radiopaque: Catalogue does not state 'radiopaque' for this product</t>
        </is>
      </c>
    </row>
    <row r="109">
      <c r="A109" s="2" t="inlineStr">
        <is>
          <t>22</t>
        </is>
      </c>
      <c r="B109" s="2" t="inlineStr">
        <is>
          <t xml:space="preserve">Perkutānās endoskopiskās gastrostomijas (PEG) komplekts, CH16
Perkutānās endoskopiskās gastrostomijas (PEG) komplekta īpašības: caurspīdīga karbotāna </t>
        </is>
      </c>
      <c r="C109" s="2" t="inlineStr">
        <is>
          <t>device</t>
        </is>
      </c>
      <c r="D109" s="2" t="n">
        <v>5</v>
      </c>
      <c r="E109" s="2" t="inlineStr">
        <is>
          <t>Compat® Gastrotube 20FR</t>
        </is>
      </c>
      <c r="F109" s="4" t="inlineStr">
        <is>
          <t>NON_COMPLIANT</t>
        </is>
      </c>
      <c r="G109" s="2" t="n">
        <v>0.4</v>
      </c>
      <c r="H109" s="2" t="n">
        <v>2</v>
      </c>
      <c r="I109" s="2" t="n">
        <v>1</v>
      </c>
      <c r="J109" s="2" t="n">
        <v>2</v>
      </c>
      <c r="K109" s="2" t="inlineStr">
        <is>
          <t>french_size: 20.0 FR vs = 16.0 FR</t>
        </is>
      </c>
      <c r="L109" s="2" t="inlineStr">
        <is>
          <t>tube_length; radiopaque</t>
        </is>
      </c>
      <c r="M109" s="2" t="inlineStr">
        <is>
          <t>FAIL french_size: 20.0 does not satisfy = 16.0; UNKNOWN tube_length: Product has no value for 'tube_length'; UNKNOWN radiopaque: Catalogue does not state 'radiopaque' for this product</t>
        </is>
      </c>
    </row>
    <row r="110">
      <c r="A110" s="2" t="inlineStr">
        <is>
          <t>23</t>
        </is>
      </c>
      <c r="B110" s="2" t="inlineStr">
        <is>
          <t xml:space="preserve">Perkutānās endoskopiskās gastrostomijas (PEG) komplekts, CH18
Perkutānās endoskopiskās gastrostomijas (PEG) komplekta īpašības: caurspīdīga karbotāna </t>
        </is>
      </c>
      <c r="C110" s="2" t="inlineStr">
        <is>
          <t>device</t>
        </is>
      </c>
      <c r="D110" s="2" t="n">
        <v>1</v>
      </c>
      <c r="E110" s="2" t="inlineStr">
        <is>
          <t>Compat® Gastrotube 18FR</t>
        </is>
      </c>
      <c r="F110" s="6" t="inlineStr">
        <is>
          <t>UNKNOWN</t>
        </is>
      </c>
      <c r="G110" s="2" t="n">
        <v>0.6</v>
      </c>
      <c r="H110" s="2" t="n">
        <v>3</v>
      </c>
      <c r="I110" s="2" t="n">
        <v>0</v>
      </c>
      <c r="J110" s="2" t="n">
        <v>2</v>
      </c>
      <c r="K110" s="2" t="inlineStr"/>
      <c r="L110" s="2" t="inlineStr">
        <is>
          <t>tube_length; radiopaque</t>
        </is>
      </c>
      <c r="M110" s="2" t="inlineStr">
        <is>
          <t>UNKNOWN tube_length: Product has no value for 'tube_length'; UNKNOWN radiopaque: Catalogue does not state 'radiopaque' for this product</t>
        </is>
      </c>
    </row>
    <row r="111">
      <c r="A111" s="2" t="inlineStr">
        <is>
          <t>23</t>
        </is>
      </c>
      <c r="B111" s="2" t="inlineStr">
        <is>
          <t xml:space="preserve">Perkutānās endoskopiskās gastrostomijas (PEG) komplekts, CH18
Perkutānās endoskopiskās gastrostomijas (PEG) komplekta īpašības: caurspīdīga karbotāna </t>
        </is>
      </c>
      <c r="C111" s="2" t="inlineStr">
        <is>
          <t>device</t>
        </is>
      </c>
      <c r="D111" s="2" t="n">
        <v>2</v>
      </c>
      <c r="E111" s="2" t="inlineStr">
        <is>
          <t>Compat® Gastrotube 12FR</t>
        </is>
      </c>
      <c r="F111" s="4" t="inlineStr">
        <is>
          <t>NON_COMPLIANT</t>
        </is>
      </c>
      <c r="G111" s="2" t="n">
        <v>0.4</v>
      </c>
      <c r="H111" s="2" t="n">
        <v>2</v>
      </c>
      <c r="I111" s="2" t="n">
        <v>1</v>
      </c>
      <c r="J111" s="2" t="n">
        <v>2</v>
      </c>
      <c r="K111" s="2" t="inlineStr">
        <is>
          <t>french_size: 12.0 FR vs = 18.0 FR</t>
        </is>
      </c>
      <c r="L111" s="2" t="inlineStr">
        <is>
          <t>tube_length; radiopaque</t>
        </is>
      </c>
      <c r="M111" s="2" t="inlineStr">
        <is>
          <t>FAIL french_size: 12.0 does not satisfy = 18.0; UNKNOWN tube_length: Product has no value for 'tube_length'; UNKNOWN radiopaque: Catalogue does not state 'radiopaque' for this product</t>
        </is>
      </c>
    </row>
    <row r="112">
      <c r="A112" s="2" t="inlineStr">
        <is>
          <t>23</t>
        </is>
      </c>
      <c r="B112" s="2" t="inlineStr">
        <is>
          <t xml:space="preserve">Perkutānās endoskopiskās gastrostomijas (PEG) komplekts, CH18
Perkutānās endoskopiskās gastrostomijas (PEG) komplekta īpašības: caurspīdīga karbotāna </t>
        </is>
      </c>
      <c r="C112" s="2" t="inlineStr">
        <is>
          <t>device</t>
        </is>
      </c>
      <c r="D112" s="2" t="n">
        <v>3</v>
      </c>
      <c r="E112" s="2" t="inlineStr">
        <is>
          <t>Compat® Gastrotube 14FR</t>
        </is>
      </c>
      <c r="F112" s="4" t="inlineStr">
        <is>
          <t>NON_COMPLIANT</t>
        </is>
      </c>
      <c r="G112" s="2" t="n">
        <v>0.4</v>
      </c>
      <c r="H112" s="2" t="n">
        <v>2</v>
      </c>
      <c r="I112" s="2" t="n">
        <v>1</v>
      </c>
      <c r="J112" s="2" t="n">
        <v>2</v>
      </c>
      <c r="K112" s="2" t="inlineStr">
        <is>
          <t>french_size: 14.0 FR vs = 18.0 FR</t>
        </is>
      </c>
      <c r="L112" s="2" t="inlineStr">
        <is>
          <t>tube_length; radiopaque</t>
        </is>
      </c>
      <c r="M112" s="2" t="inlineStr">
        <is>
          <t>FAIL french_size: 14.0 does not satisfy = 18.0; UNKNOWN tube_length: Product has no value for 'tube_length'; UNKNOWN radiopaque: Catalogue does not state 'radiopaque' for this product</t>
        </is>
      </c>
    </row>
    <row r="113">
      <c r="A113" s="2" t="inlineStr">
        <is>
          <t>23</t>
        </is>
      </c>
      <c r="B113" s="2" t="inlineStr">
        <is>
          <t xml:space="preserve">Perkutānās endoskopiskās gastrostomijas (PEG) komplekts, CH18
Perkutānās endoskopiskās gastrostomijas (PEG) komplekta īpašības: caurspīdīga karbotāna </t>
        </is>
      </c>
      <c r="C113" s="2" t="inlineStr">
        <is>
          <t>device</t>
        </is>
      </c>
      <c r="D113" s="2" t="n">
        <v>4</v>
      </c>
      <c r="E113" s="2" t="inlineStr">
        <is>
          <t>Compat® Gastrotube 16FR</t>
        </is>
      </c>
      <c r="F113" s="4" t="inlineStr">
        <is>
          <t>NON_COMPLIANT</t>
        </is>
      </c>
      <c r="G113" s="2" t="n">
        <v>0.4</v>
      </c>
      <c r="H113" s="2" t="n">
        <v>2</v>
      </c>
      <c r="I113" s="2" t="n">
        <v>1</v>
      </c>
      <c r="J113" s="2" t="n">
        <v>2</v>
      </c>
      <c r="K113" s="2" t="inlineStr">
        <is>
          <t>french_size: 16.0 FR vs = 18.0 FR</t>
        </is>
      </c>
      <c r="L113" s="2" t="inlineStr">
        <is>
          <t>tube_length; radiopaque</t>
        </is>
      </c>
      <c r="M113" s="2" t="inlineStr">
        <is>
          <t>FAIL french_size: 16.0 does not satisfy = 18.0; UNKNOWN tube_length: Product has no value for 'tube_length'; UNKNOWN radiopaque: Catalogue does not state 'radiopaque' for this product</t>
        </is>
      </c>
    </row>
    <row r="114">
      <c r="A114" s="2" t="inlineStr">
        <is>
          <t>23</t>
        </is>
      </c>
      <c r="B114" s="2" t="inlineStr">
        <is>
          <t xml:space="preserve">Perkutānās endoskopiskās gastrostomijas (PEG) komplekts, CH18
Perkutānās endoskopiskās gastrostomijas (PEG) komplekta īpašības: caurspīdīga karbotāna </t>
        </is>
      </c>
      <c r="C114" s="2" t="inlineStr">
        <is>
          <t>device</t>
        </is>
      </c>
      <c r="D114" s="2" t="n">
        <v>5</v>
      </c>
      <c r="E114" s="2" t="inlineStr">
        <is>
          <t>Compat® Gastrotube 20FR</t>
        </is>
      </c>
      <c r="F114" s="4" t="inlineStr">
        <is>
          <t>NON_COMPLIANT</t>
        </is>
      </c>
      <c r="G114" s="2" t="n">
        <v>0.4</v>
      </c>
      <c r="H114" s="2" t="n">
        <v>2</v>
      </c>
      <c r="I114" s="2" t="n">
        <v>1</v>
      </c>
      <c r="J114" s="2" t="n">
        <v>2</v>
      </c>
      <c r="K114" s="2" t="inlineStr">
        <is>
          <t>french_size: 20.0 FR vs = 18.0 FR</t>
        </is>
      </c>
      <c r="L114" s="2" t="inlineStr">
        <is>
          <t>tube_length; radiopaque</t>
        </is>
      </c>
      <c r="M114" s="2" t="inlineStr">
        <is>
          <t>FAIL french_size: 20.0 does not satisfy = 18.0; UNKNOWN tube_length: Product has no value for 'tube_length'; UNKNOWN radiopaque: Catalogue does not state 'radiopaque' for this product</t>
        </is>
      </c>
    </row>
    <row r="115">
      <c r="A115" s="2" t="inlineStr">
        <is>
          <t>24</t>
        </is>
      </c>
      <c r="B115" s="2" t="inlineStr">
        <is>
          <t xml:space="preserve">Perkutānās endoskopiskās gastrostomijas (PEG) komplekts, CH20
Perkutānās endoskopiskās gastrostomijas (PEG) komplekta īpašības: caurspīdīga karbotāna </t>
        </is>
      </c>
      <c r="C115" s="2" t="inlineStr">
        <is>
          <t>device</t>
        </is>
      </c>
      <c r="D115" s="2" t="n">
        <v>1</v>
      </c>
      <c r="E115" s="2" t="inlineStr">
        <is>
          <t>Compat® Gastrotube 20FR</t>
        </is>
      </c>
      <c r="F115" s="6" t="inlineStr">
        <is>
          <t>UNKNOWN</t>
        </is>
      </c>
      <c r="G115" s="2" t="n">
        <v>0.6</v>
      </c>
      <c r="H115" s="2" t="n">
        <v>3</v>
      </c>
      <c r="I115" s="2" t="n">
        <v>0</v>
      </c>
      <c r="J115" s="2" t="n">
        <v>2</v>
      </c>
      <c r="K115" s="2" t="inlineStr"/>
      <c r="L115" s="2" t="inlineStr">
        <is>
          <t>tube_length; radiopaque</t>
        </is>
      </c>
      <c r="M115" s="2" t="inlineStr">
        <is>
          <t>UNKNOWN tube_length: Product has no value for 'tube_length'; UNKNOWN radiopaque: Catalogue does not state 'radiopaque' for this product</t>
        </is>
      </c>
    </row>
    <row r="116">
      <c r="A116" s="2" t="inlineStr">
        <is>
          <t>24</t>
        </is>
      </c>
      <c r="B116" s="2" t="inlineStr">
        <is>
          <t xml:space="preserve">Perkutānās endoskopiskās gastrostomijas (PEG) komplekts, CH20
Perkutānās endoskopiskās gastrostomijas (PEG) komplekta īpašības: caurspīdīga karbotāna </t>
        </is>
      </c>
      <c r="C116" s="2" t="inlineStr">
        <is>
          <t>device</t>
        </is>
      </c>
      <c r="D116" s="2" t="n">
        <v>2</v>
      </c>
      <c r="E116" s="2" t="inlineStr">
        <is>
          <t>Compat® Gastrotube 12FR</t>
        </is>
      </c>
      <c r="F116" s="4" t="inlineStr">
        <is>
          <t>NON_COMPLIANT</t>
        </is>
      </c>
      <c r="G116" s="2" t="n">
        <v>0.4</v>
      </c>
      <c r="H116" s="2" t="n">
        <v>2</v>
      </c>
      <c r="I116" s="2" t="n">
        <v>1</v>
      </c>
      <c r="J116" s="2" t="n">
        <v>2</v>
      </c>
      <c r="K116" s="2" t="inlineStr">
        <is>
          <t>french_size: 12.0 FR vs = 20.0 FR</t>
        </is>
      </c>
      <c r="L116" s="2" t="inlineStr">
        <is>
          <t>tube_length; radiopaque</t>
        </is>
      </c>
      <c r="M116" s="2" t="inlineStr">
        <is>
          <t>FAIL french_size: 12.0 does not satisfy = 20.0; UNKNOWN tube_length: Product has no value for 'tube_length'; UNKNOWN radiopaque: Catalogue does not state 'radiopaque' for this product</t>
        </is>
      </c>
    </row>
    <row r="117">
      <c r="A117" s="2" t="inlineStr">
        <is>
          <t>24</t>
        </is>
      </c>
      <c r="B117" s="2" t="inlineStr">
        <is>
          <t xml:space="preserve">Perkutānās endoskopiskās gastrostomijas (PEG) komplekts, CH20
Perkutānās endoskopiskās gastrostomijas (PEG) komplekta īpašības: caurspīdīga karbotāna </t>
        </is>
      </c>
      <c r="C117" s="2" t="inlineStr">
        <is>
          <t>device</t>
        </is>
      </c>
      <c r="D117" s="2" t="n">
        <v>3</v>
      </c>
      <c r="E117" s="2" t="inlineStr">
        <is>
          <t>Compat® Gastrotube 14FR</t>
        </is>
      </c>
      <c r="F117" s="4" t="inlineStr">
        <is>
          <t>NON_COMPLIANT</t>
        </is>
      </c>
      <c r="G117" s="2" t="n">
        <v>0.4</v>
      </c>
      <c r="H117" s="2" t="n">
        <v>2</v>
      </c>
      <c r="I117" s="2" t="n">
        <v>1</v>
      </c>
      <c r="J117" s="2" t="n">
        <v>2</v>
      </c>
      <c r="K117" s="2" t="inlineStr">
        <is>
          <t>french_size: 14.0 FR vs = 20.0 FR</t>
        </is>
      </c>
      <c r="L117" s="2" t="inlineStr">
        <is>
          <t>tube_length; radiopaque</t>
        </is>
      </c>
      <c r="M117" s="2" t="inlineStr">
        <is>
          <t>FAIL french_size: 14.0 does not satisfy = 20.0; UNKNOWN tube_length: Product has no value for 'tube_length'; UNKNOWN radiopaque: Catalogue does not state 'radiopaque' for this product</t>
        </is>
      </c>
    </row>
    <row r="118">
      <c r="A118" s="2" t="inlineStr">
        <is>
          <t>24</t>
        </is>
      </c>
      <c r="B118" s="2" t="inlineStr">
        <is>
          <t xml:space="preserve">Perkutānās endoskopiskās gastrostomijas (PEG) komplekts, CH20
Perkutānās endoskopiskās gastrostomijas (PEG) komplekta īpašības: caurspīdīga karbotāna </t>
        </is>
      </c>
      <c r="C118" s="2" t="inlineStr">
        <is>
          <t>device</t>
        </is>
      </c>
      <c r="D118" s="2" t="n">
        <v>4</v>
      </c>
      <c r="E118" s="2" t="inlineStr">
        <is>
          <t>Compat® Gastrotube 16FR</t>
        </is>
      </c>
      <c r="F118" s="4" t="inlineStr">
        <is>
          <t>NON_COMPLIANT</t>
        </is>
      </c>
      <c r="G118" s="2" t="n">
        <v>0.4</v>
      </c>
      <c r="H118" s="2" t="n">
        <v>2</v>
      </c>
      <c r="I118" s="2" t="n">
        <v>1</v>
      </c>
      <c r="J118" s="2" t="n">
        <v>2</v>
      </c>
      <c r="K118" s="2" t="inlineStr">
        <is>
          <t>french_size: 16.0 FR vs = 20.0 FR</t>
        </is>
      </c>
      <c r="L118" s="2" t="inlineStr">
        <is>
          <t>tube_length; radiopaque</t>
        </is>
      </c>
      <c r="M118" s="2" t="inlineStr">
        <is>
          <t>FAIL french_size: 16.0 does not satisfy = 20.0; UNKNOWN tube_length: Product has no value for 'tube_length'; UNKNOWN radiopaque: Catalogue does not state 'radiopaque' for this product</t>
        </is>
      </c>
    </row>
    <row r="119">
      <c r="A119" s="2" t="inlineStr">
        <is>
          <t>24</t>
        </is>
      </c>
      <c r="B119" s="2" t="inlineStr">
        <is>
          <t xml:space="preserve">Perkutānās endoskopiskās gastrostomijas (PEG) komplekts, CH20
Perkutānās endoskopiskās gastrostomijas (PEG) komplekta īpašības: caurspīdīga karbotāna </t>
        </is>
      </c>
      <c r="C119" s="2" t="inlineStr">
        <is>
          <t>device</t>
        </is>
      </c>
      <c r="D119" s="2" t="n">
        <v>5</v>
      </c>
      <c r="E119" s="2" t="inlineStr">
        <is>
          <t>Compat® Gastrotube 18FR</t>
        </is>
      </c>
      <c r="F119" s="4" t="inlineStr">
        <is>
          <t>NON_COMPLIANT</t>
        </is>
      </c>
      <c r="G119" s="2" t="n">
        <v>0.4</v>
      </c>
      <c r="H119" s="2" t="n">
        <v>2</v>
      </c>
      <c r="I119" s="2" t="n">
        <v>1</v>
      </c>
      <c r="J119" s="2" t="n">
        <v>2</v>
      </c>
      <c r="K119" s="2" t="inlineStr">
        <is>
          <t>french_size: 18.0 FR vs = 20.0 FR</t>
        </is>
      </c>
      <c r="L119" s="2" t="inlineStr">
        <is>
          <t>tube_length; radiopaque</t>
        </is>
      </c>
      <c r="M119" s="2" t="inlineStr">
        <is>
          <t>FAIL french_size: 18.0 does not satisfy = 20.0; UNKNOWN tube_length: Product has no value for 'tube_length'; UNKNOWN radiopaque: Catalogue does not state 'radiopaque' for this product</t>
        </is>
      </c>
    </row>
    <row r="120">
      <c r="A120" s="2" t="inlineStr">
        <is>
          <t>25</t>
        </is>
      </c>
      <c r="B120" s="2" t="inlineStr">
        <is>
          <t xml:space="preserve">Perkutānās endoskopiskās gastrostomijas (PEG) komplekts, CH24
Perkutānās endoskopiskās gastrostomijas (PEG) komplekta īpašības: caurspīdīga karbotāna </t>
        </is>
      </c>
      <c r="C120" s="2" t="inlineStr">
        <is>
          <t>device</t>
        </is>
      </c>
      <c r="D120" s="2" t="n">
        <v>1</v>
      </c>
      <c r="E120" s="2" t="inlineStr">
        <is>
          <t>Compat® Gastrotube 24FR</t>
        </is>
      </c>
      <c r="F120" s="6" t="inlineStr">
        <is>
          <t>UNKNOWN</t>
        </is>
      </c>
      <c r="G120" s="2" t="n">
        <v>0.6</v>
      </c>
      <c r="H120" s="2" t="n">
        <v>3</v>
      </c>
      <c r="I120" s="2" t="n">
        <v>0</v>
      </c>
      <c r="J120" s="2" t="n">
        <v>2</v>
      </c>
      <c r="K120" s="2" t="inlineStr"/>
      <c r="L120" s="2" t="inlineStr">
        <is>
          <t>tube_length; radiopaque</t>
        </is>
      </c>
      <c r="M120" s="2" t="inlineStr">
        <is>
          <t>UNKNOWN tube_length: Product has no value for 'tube_length'; UNKNOWN radiopaque: Catalogue does not state 'radiopaque' for this product</t>
        </is>
      </c>
    </row>
    <row r="121">
      <c r="A121" s="2" t="inlineStr">
        <is>
          <t>25</t>
        </is>
      </c>
      <c r="B121" s="2" t="inlineStr">
        <is>
          <t xml:space="preserve">Perkutānās endoskopiskās gastrostomijas (PEG) komplekts, CH24
Perkutānās endoskopiskās gastrostomijas (PEG) komplekta īpašības: caurspīdīga karbotāna </t>
        </is>
      </c>
      <c r="C121" s="2" t="inlineStr">
        <is>
          <t>device</t>
        </is>
      </c>
      <c r="D121" s="2" t="n">
        <v>2</v>
      </c>
      <c r="E121" s="2" t="inlineStr">
        <is>
          <t>Compat® Gastrotube 12FR</t>
        </is>
      </c>
      <c r="F121" s="4" t="inlineStr">
        <is>
          <t>NON_COMPLIANT</t>
        </is>
      </c>
      <c r="G121" s="2" t="n">
        <v>0.4</v>
      </c>
      <c r="H121" s="2" t="n">
        <v>2</v>
      </c>
      <c r="I121" s="2" t="n">
        <v>1</v>
      </c>
      <c r="J121" s="2" t="n">
        <v>2</v>
      </c>
      <c r="K121" s="2" t="inlineStr">
        <is>
          <t>french_size: 12.0 FR vs = 24.0 FR</t>
        </is>
      </c>
      <c r="L121" s="2" t="inlineStr">
        <is>
          <t>tube_length; radiopaque</t>
        </is>
      </c>
      <c r="M121" s="2" t="inlineStr">
        <is>
          <t>FAIL french_size: 12.0 does not satisfy = 24.0; UNKNOWN tube_length: Product has no value for 'tube_length'; UNKNOWN radiopaque: Catalogue does not state 'radiopaque' for this product</t>
        </is>
      </c>
    </row>
    <row r="122">
      <c r="A122" s="2" t="inlineStr">
        <is>
          <t>25</t>
        </is>
      </c>
      <c r="B122" s="2" t="inlineStr">
        <is>
          <t xml:space="preserve">Perkutānās endoskopiskās gastrostomijas (PEG) komplekts, CH24
Perkutānās endoskopiskās gastrostomijas (PEG) komplekta īpašības: caurspīdīga karbotāna </t>
        </is>
      </c>
      <c r="C122" s="2" t="inlineStr">
        <is>
          <t>device</t>
        </is>
      </c>
      <c r="D122" s="2" t="n">
        <v>3</v>
      </c>
      <c r="E122" s="2" t="inlineStr">
        <is>
          <t>Compat® Gastrotube 14FR</t>
        </is>
      </c>
      <c r="F122" s="4" t="inlineStr">
        <is>
          <t>NON_COMPLIANT</t>
        </is>
      </c>
      <c r="G122" s="2" t="n">
        <v>0.4</v>
      </c>
      <c r="H122" s="2" t="n">
        <v>2</v>
      </c>
      <c r="I122" s="2" t="n">
        <v>1</v>
      </c>
      <c r="J122" s="2" t="n">
        <v>2</v>
      </c>
      <c r="K122" s="2" t="inlineStr">
        <is>
          <t>french_size: 14.0 FR vs = 24.0 FR</t>
        </is>
      </c>
      <c r="L122" s="2" t="inlineStr">
        <is>
          <t>tube_length; radiopaque</t>
        </is>
      </c>
      <c r="M122" s="2" t="inlineStr">
        <is>
          <t>FAIL french_size: 14.0 does not satisfy = 24.0; UNKNOWN tube_length: Product has no value for 'tube_length'; UNKNOWN radiopaque: Catalogue does not state 'radiopaque' for this product</t>
        </is>
      </c>
    </row>
    <row r="123">
      <c r="A123" s="2" t="inlineStr">
        <is>
          <t>25</t>
        </is>
      </c>
      <c r="B123" s="2" t="inlineStr">
        <is>
          <t xml:space="preserve">Perkutānās endoskopiskās gastrostomijas (PEG) komplekts, CH24
Perkutānās endoskopiskās gastrostomijas (PEG) komplekta īpašības: caurspīdīga karbotāna </t>
        </is>
      </c>
      <c r="C123" s="2" t="inlineStr">
        <is>
          <t>device</t>
        </is>
      </c>
      <c r="D123" s="2" t="n">
        <v>4</v>
      </c>
      <c r="E123" s="2" t="inlineStr">
        <is>
          <t>Compat® Gastrotube 16FR</t>
        </is>
      </c>
      <c r="F123" s="4" t="inlineStr">
        <is>
          <t>NON_COMPLIANT</t>
        </is>
      </c>
      <c r="G123" s="2" t="n">
        <v>0.4</v>
      </c>
      <c r="H123" s="2" t="n">
        <v>2</v>
      </c>
      <c r="I123" s="2" t="n">
        <v>1</v>
      </c>
      <c r="J123" s="2" t="n">
        <v>2</v>
      </c>
      <c r="K123" s="2" t="inlineStr">
        <is>
          <t>french_size: 16.0 FR vs = 24.0 FR</t>
        </is>
      </c>
      <c r="L123" s="2" t="inlineStr">
        <is>
          <t>tube_length; radiopaque</t>
        </is>
      </c>
      <c r="M123" s="2" t="inlineStr">
        <is>
          <t>FAIL french_size: 16.0 does not satisfy = 24.0; UNKNOWN tube_length: Product has no value for 'tube_length'; UNKNOWN radiopaque: Catalogue does not state 'radiopaque' for this product</t>
        </is>
      </c>
    </row>
    <row r="124">
      <c r="A124" s="2" t="inlineStr">
        <is>
          <t>25</t>
        </is>
      </c>
      <c r="B124" s="2" t="inlineStr">
        <is>
          <t xml:space="preserve">Perkutānās endoskopiskās gastrostomijas (PEG) komplekts, CH24
Perkutānās endoskopiskās gastrostomijas (PEG) komplekta īpašības: caurspīdīga karbotāna </t>
        </is>
      </c>
      <c r="C124" s="2" t="inlineStr">
        <is>
          <t>device</t>
        </is>
      </c>
      <c r="D124" s="2" t="n">
        <v>5</v>
      </c>
      <c r="E124" s="2" t="inlineStr">
        <is>
          <t>Compat® Gastrotube 18FR</t>
        </is>
      </c>
      <c r="F124" s="4" t="inlineStr">
        <is>
          <t>NON_COMPLIANT</t>
        </is>
      </c>
      <c r="G124" s="2" t="n">
        <v>0.4</v>
      </c>
      <c r="H124" s="2" t="n">
        <v>2</v>
      </c>
      <c r="I124" s="2" t="n">
        <v>1</v>
      </c>
      <c r="J124" s="2" t="n">
        <v>2</v>
      </c>
      <c r="K124" s="2" t="inlineStr">
        <is>
          <t>french_size: 18.0 FR vs = 24.0 FR</t>
        </is>
      </c>
      <c r="L124" s="2" t="inlineStr">
        <is>
          <t>tube_length; radiopaque</t>
        </is>
      </c>
      <c r="M124" s="2" t="inlineStr">
        <is>
          <t>FAIL french_size: 18.0 does not satisfy = 24.0; UNKNOWN tube_length: Product has no value for 'tube_length'; UNKNOWN radiopaque: Catalogue does not state 'radiopaque' for this product</t>
        </is>
      </c>
    </row>
    <row r="125">
      <c r="A125" s="2" t="inlineStr">
        <is>
          <t>26*</t>
        </is>
      </c>
      <c r="B125" s="2" t="inlineStr">
        <is>
          <t>Pārejas konektors, lai savienotu PEG zondi ar EnFit sistēmu PEG CONNECTOR 
Savietojams ar piltuvveida zondi un ENFit enterālās barošanas šļircēm un si</t>
        </is>
      </c>
      <c r="C125" s="2" t="inlineStr">
        <is>
          <t>device</t>
        </is>
      </c>
      <c r="D125" s="2" t="n">
        <v>1</v>
      </c>
      <c r="E125" s="2" t="inlineStr">
        <is>
          <t>Compat® Adapter ENFit® Transition Kit</t>
        </is>
      </c>
      <c r="F125" s="3" t="inlineStr">
        <is>
          <t>COMPLIANT</t>
        </is>
      </c>
      <c r="G125" s="2" t="n">
        <v>1</v>
      </c>
      <c r="H125" s="2" t="n">
        <v>3</v>
      </c>
      <c r="I125" s="2" t="n">
        <v>0</v>
      </c>
      <c r="J125" s="2" t="n">
        <v>0</v>
      </c>
      <c r="K125" s="2" t="inlineStr"/>
      <c r="L125" s="2" t="inlineStr"/>
      <c r="M125" s="2" t="inlineStr">
        <is>
          <t>All checked criteria passed</t>
        </is>
      </c>
    </row>
    <row r="126">
      <c r="A126" s="2" t="inlineStr">
        <is>
          <t>26.1.</t>
        </is>
      </c>
      <c r="B126" s="2" t="inlineStr">
        <is>
          <t>Pārejas konektors, lai savienotu PEG zondi ar EnFit sistēmu PEG CONNECTOR CH10-12</t>
        </is>
      </c>
      <c r="C126" s="2" t="inlineStr">
        <is>
          <t>device</t>
        </is>
      </c>
      <c r="D126" s="2" t="n">
        <v>1</v>
      </c>
      <c r="E126" s="2" t="inlineStr">
        <is>
          <t>Compat® Adapter ENFit® Transition Kit</t>
        </is>
      </c>
      <c r="F126" s="5" t="inlineStr">
        <is>
          <t>PARTIALLY_COMPLIANT</t>
        </is>
      </c>
      <c r="G126" s="2" t="n">
        <v>0.75</v>
      </c>
      <c r="H126" s="2" t="n">
        <v>3</v>
      </c>
      <c r="I126" s="2" t="n">
        <v>0</v>
      </c>
      <c r="J126" s="2" t="n">
        <v>1</v>
      </c>
      <c r="K126" s="2" t="inlineStr"/>
      <c r="L126" s="2" t="inlineStr">
        <is>
          <t>french_size</t>
        </is>
      </c>
      <c r="M126" s="2" t="inlineStr">
        <is>
          <t>UNKNOWN french_size: Product has no value for 'french_size'</t>
        </is>
      </c>
    </row>
    <row r="127">
      <c r="A127" s="2" t="inlineStr">
        <is>
          <t>26.2</t>
        </is>
      </c>
      <c r="B127" s="2" t="inlineStr">
        <is>
          <t>Pārejas konektors, lai savienotu PEG zondi ar EnFit sistēmu PEG CONNECTOR CH14</t>
        </is>
      </c>
      <c r="C127" s="2" t="inlineStr">
        <is>
          <t>device</t>
        </is>
      </c>
      <c r="D127" s="2" t="n">
        <v>1</v>
      </c>
      <c r="E127" s="2" t="inlineStr">
        <is>
          <t>Compat® Adapter ENFit® Transition Kit</t>
        </is>
      </c>
      <c r="F127" s="5" t="inlineStr">
        <is>
          <t>PARTIALLY_COMPLIANT</t>
        </is>
      </c>
      <c r="G127" s="2" t="n">
        <v>0.75</v>
      </c>
      <c r="H127" s="2" t="n">
        <v>3</v>
      </c>
      <c r="I127" s="2" t="n">
        <v>0</v>
      </c>
      <c r="J127" s="2" t="n">
        <v>1</v>
      </c>
      <c r="K127" s="2" t="inlineStr"/>
      <c r="L127" s="2" t="inlineStr">
        <is>
          <t>french_size</t>
        </is>
      </c>
      <c r="M127" s="2" t="inlineStr">
        <is>
          <t>UNKNOWN french_size: Product has no value for 'french_size'</t>
        </is>
      </c>
    </row>
    <row r="128">
      <c r="A128" s="2" t="inlineStr">
        <is>
          <t>26.3.</t>
        </is>
      </c>
      <c r="B128" s="2" t="inlineStr">
        <is>
          <t>Pārejas konektors, lai savienotu PEG zondi ar EnFit sistēmu PEG CONNECTOR CH18</t>
        </is>
      </c>
      <c r="C128" s="2" t="inlineStr">
        <is>
          <t>device</t>
        </is>
      </c>
      <c r="D128" s="2" t="n">
        <v>1</v>
      </c>
      <c r="E128" s="2" t="inlineStr">
        <is>
          <t>Compat® Adapter ENFit® Transition Kit</t>
        </is>
      </c>
      <c r="F128" s="5" t="inlineStr">
        <is>
          <t>PARTIALLY_COMPLIANT</t>
        </is>
      </c>
      <c r="G128" s="2" t="n">
        <v>0.75</v>
      </c>
      <c r="H128" s="2" t="n">
        <v>3</v>
      </c>
      <c r="I128" s="2" t="n">
        <v>0</v>
      </c>
      <c r="J128" s="2" t="n">
        <v>1</v>
      </c>
      <c r="K128" s="2" t="inlineStr"/>
      <c r="L128" s="2" t="inlineStr">
        <is>
          <t>french_size</t>
        </is>
      </c>
      <c r="M128" s="2" t="inlineStr">
        <is>
          <t>UNKNOWN french_size: Product has no value for 'french_size'</t>
        </is>
      </c>
    </row>
    <row r="129">
      <c r="A129" s="2" t="inlineStr">
        <is>
          <t>26.4.</t>
        </is>
      </c>
      <c r="B129" s="2" t="inlineStr">
        <is>
          <t>Pārejas konektors, lai savienotu PEG zondi ar EnFit sistēmu PEG CONNECTOR CH20</t>
        </is>
      </c>
      <c r="C129" s="2" t="inlineStr">
        <is>
          <t>device</t>
        </is>
      </c>
      <c r="D129" s="2" t="n">
        <v>1</v>
      </c>
      <c r="E129" s="2" t="inlineStr">
        <is>
          <t>Compat® Adapter ENFit® Transition Kit</t>
        </is>
      </c>
      <c r="F129" s="5" t="inlineStr">
        <is>
          <t>PARTIALLY_COMPLIANT</t>
        </is>
      </c>
      <c r="G129" s="2" t="n">
        <v>0.75</v>
      </c>
      <c r="H129" s="2" t="n">
        <v>3</v>
      </c>
      <c r="I129" s="2" t="n">
        <v>0</v>
      </c>
      <c r="J129" s="2" t="n">
        <v>1</v>
      </c>
      <c r="K129" s="2" t="inlineStr"/>
      <c r="L129" s="2" t="inlineStr">
        <is>
          <t>french_size</t>
        </is>
      </c>
      <c r="M129" s="2" t="inlineStr">
        <is>
          <t>UNKNOWN french_size: Product has no value for 'french_size'</t>
        </is>
      </c>
    </row>
    <row r="130">
      <c r="A130" s="2" t="inlineStr">
        <is>
          <t>27</t>
        </is>
      </c>
      <c r="B130" s="2" t="inlineStr">
        <is>
          <t>Pārejas konektors, lai savienotu enterālā maisījuma iepakojumu ar enterālās barošanas šļirci. Atbilst ENFit sistēmas standartiem</t>
        </is>
      </c>
      <c r="C130" s="2" t="inlineStr">
        <is>
          <t>device</t>
        </is>
      </c>
      <c r="D130" s="2" t="n">
        <v>1</v>
      </c>
      <c r="E130" s="2" t="inlineStr">
        <is>
          <t>Compat® Adapter ENFit® Transition Kit</t>
        </is>
      </c>
      <c r="F130" s="3" t="inlineStr">
        <is>
          <t>COMPLIANT</t>
        </is>
      </c>
      <c r="G130" s="2" t="n">
        <v>1</v>
      </c>
      <c r="H130" s="2" t="n">
        <v>3</v>
      </c>
      <c r="I130" s="2" t="n">
        <v>0</v>
      </c>
      <c r="J130" s="2" t="n">
        <v>0</v>
      </c>
      <c r="K130" s="2" t="inlineStr"/>
      <c r="L130" s="2" t="inlineStr"/>
      <c r="M130" s="2" t="inlineStr">
        <is>
          <t>All checked criteria passed</t>
        </is>
      </c>
    </row>
    <row r="131">
      <c r="A131" s="2" t="inlineStr">
        <is>
          <t>28</t>
        </is>
      </c>
      <c r="B131" s="2" t="inlineStr">
        <is>
          <t>Adapteris maisījuma un ūdens ievilkšanai šļircē. Centimetru gradācija. Savienojams ar ENFit standrata šļircēm. Garums: 100 mm</t>
        </is>
      </c>
      <c r="C131" s="2" t="inlineStr">
        <is>
          <t>device</t>
        </is>
      </c>
      <c r="D131" s="2" t="n">
        <v>1</v>
      </c>
      <c r="E131" s="2" t="inlineStr">
        <is>
          <t>Compat® Adapter ENFit® Transition Kit</t>
        </is>
      </c>
      <c r="F131" s="6" t="inlineStr">
        <is>
          <t>UNKNOWN</t>
        </is>
      </c>
      <c r="G131" s="2" t="n">
        <v>0.667</v>
      </c>
      <c r="H131" s="2" t="n">
        <v>2</v>
      </c>
      <c r="I131" s="2" t="n">
        <v>0</v>
      </c>
      <c r="J131" s="2" t="n">
        <v>1</v>
      </c>
      <c r="K131" s="2" t="inlineStr"/>
      <c r="L131" s="2" t="inlineStr">
        <is>
          <t>formulation</t>
        </is>
      </c>
      <c r="M131" s="2" t="inlineStr">
        <is>
          <t>UNKNOWN formulation: Catalogue does not state 'formulation' for this product</t>
        </is>
      </c>
    </row>
    <row r="132">
      <c r="A132" s="2" t="inlineStr">
        <is>
          <t>29*</t>
        </is>
      </c>
      <c r="B132" s="2" t="inlineStr">
        <is>
          <t>Zonde - gastrostomijas, ar balonu</t>
        </is>
      </c>
      <c r="C132" s="2" t="inlineStr">
        <is>
          <t>device</t>
        </is>
      </c>
      <c r="D132" s="2" t="n">
        <v>1</v>
      </c>
      <c r="E132" s="2" t="inlineStr">
        <is>
          <t>Compat® Gastrotube 12FR</t>
        </is>
      </c>
      <c r="F132" s="3" t="inlineStr">
        <is>
          <t>COMPLIANT</t>
        </is>
      </c>
      <c r="G132" s="2" t="n">
        <v>1</v>
      </c>
      <c r="H132" s="2" t="n">
        <v>1</v>
      </c>
      <c r="I132" s="2" t="n">
        <v>0</v>
      </c>
      <c r="J132" s="2" t="n">
        <v>0</v>
      </c>
      <c r="K132" s="2" t="inlineStr"/>
      <c r="L132" s="2" t="inlineStr"/>
      <c r="M132" s="2" t="inlineStr">
        <is>
          <t>All checked criteria passed</t>
        </is>
      </c>
    </row>
    <row r="133">
      <c r="A133" s="2" t="inlineStr">
        <is>
          <t>29*</t>
        </is>
      </c>
      <c r="B133" s="2" t="inlineStr">
        <is>
          <t>Zonde - gastrostomijas, ar balonu</t>
        </is>
      </c>
      <c r="C133" s="2" t="inlineStr">
        <is>
          <t>device</t>
        </is>
      </c>
      <c r="D133" s="2" t="n">
        <v>2</v>
      </c>
      <c r="E133" s="2" t="inlineStr">
        <is>
          <t>Compat® Gastrotube 14FR</t>
        </is>
      </c>
      <c r="F133" s="3" t="inlineStr">
        <is>
          <t>COMPLIANT</t>
        </is>
      </c>
      <c r="G133" s="2" t="n">
        <v>1</v>
      </c>
      <c r="H133" s="2" t="n">
        <v>1</v>
      </c>
      <c r="I133" s="2" t="n">
        <v>0</v>
      </c>
      <c r="J133" s="2" t="n">
        <v>0</v>
      </c>
      <c r="K133" s="2" t="inlineStr"/>
      <c r="L133" s="2" t="inlineStr"/>
      <c r="M133" s="2" t="inlineStr">
        <is>
          <t>All checked criteria passed</t>
        </is>
      </c>
    </row>
    <row r="134">
      <c r="A134" s="2" t="inlineStr">
        <is>
          <t>29*</t>
        </is>
      </c>
      <c r="B134" s="2" t="inlineStr">
        <is>
          <t>Zonde - gastrostomijas, ar balonu</t>
        </is>
      </c>
      <c r="C134" s="2" t="inlineStr">
        <is>
          <t>device</t>
        </is>
      </c>
      <c r="D134" s="2" t="n">
        <v>3</v>
      </c>
      <c r="E134" s="2" t="inlineStr">
        <is>
          <t>Compat® Gastrotube 16FR</t>
        </is>
      </c>
      <c r="F134" s="3" t="inlineStr">
        <is>
          <t>COMPLIANT</t>
        </is>
      </c>
      <c r="G134" s="2" t="n">
        <v>1</v>
      </c>
      <c r="H134" s="2" t="n">
        <v>1</v>
      </c>
      <c r="I134" s="2" t="n">
        <v>0</v>
      </c>
      <c r="J134" s="2" t="n">
        <v>0</v>
      </c>
      <c r="K134" s="2" t="inlineStr"/>
      <c r="L134" s="2" t="inlineStr"/>
      <c r="M134" s="2" t="inlineStr">
        <is>
          <t>All checked criteria passed</t>
        </is>
      </c>
    </row>
    <row r="135">
      <c r="A135" s="2" t="inlineStr">
        <is>
          <t>29*</t>
        </is>
      </c>
      <c r="B135" s="2" t="inlineStr">
        <is>
          <t>Zonde - gastrostomijas, ar balonu</t>
        </is>
      </c>
      <c r="C135" s="2" t="inlineStr">
        <is>
          <t>device</t>
        </is>
      </c>
      <c r="D135" s="2" t="n">
        <v>4</v>
      </c>
      <c r="E135" s="2" t="inlineStr">
        <is>
          <t>Compat® Gastrotube 18FR</t>
        </is>
      </c>
      <c r="F135" s="3" t="inlineStr">
        <is>
          <t>COMPLIANT</t>
        </is>
      </c>
      <c r="G135" s="2" t="n">
        <v>1</v>
      </c>
      <c r="H135" s="2" t="n">
        <v>1</v>
      </c>
      <c r="I135" s="2" t="n">
        <v>0</v>
      </c>
      <c r="J135" s="2" t="n">
        <v>0</v>
      </c>
      <c r="K135" s="2" t="inlineStr"/>
      <c r="L135" s="2" t="inlineStr"/>
      <c r="M135" s="2" t="inlineStr">
        <is>
          <t>All checked criteria passed</t>
        </is>
      </c>
    </row>
    <row r="136">
      <c r="A136" s="2" t="inlineStr">
        <is>
          <t>29*</t>
        </is>
      </c>
      <c r="B136" s="2" t="inlineStr">
        <is>
          <t>Zonde - gastrostomijas, ar balonu</t>
        </is>
      </c>
      <c r="C136" s="2" t="inlineStr">
        <is>
          <t>device</t>
        </is>
      </c>
      <c r="D136" s="2" t="n">
        <v>5</v>
      </c>
      <c r="E136" s="2" t="inlineStr">
        <is>
          <t>Compat® Gastrotube 20FR</t>
        </is>
      </c>
      <c r="F136" s="3" t="inlineStr">
        <is>
          <t>COMPLIANT</t>
        </is>
      </c>
      <c r="G136" s="2" t="n">
        <v>1</v>
      </c>
      <c r="H136" s="2" t="n">
        <v>1</v>
      </c>
      <c r="I136" s="2" t="n">
        <v>0</v>
      </c>
      <c r="J136" s="2" t="n">
        <v>0</v>
      </c>
      <c r="K136" s="2" t="inlineStr"/>
      <c r="L136" s="2" t="inlineStr"/>
      <c r="M136" s="2" t="inlineStr">
        <is>
          <t>All checked criteria passed</t>
        </is>
      </c>
    </row>
    <row r="137">
      <c r="A137" s="2" t="inlineStr">
        <is>
          <t>29.1.</t>
        </is>
      </c>
      <c r="B137" s="2" t="inlineStr">
        <is>
          <t>Zonde - gastrostomijas, ar balonu,  izmērs Ch10 (1 gabals)</t>
        </is>
      </c>
      <c r="C137" s="2" t="inlineStr">
        <is>
          <t>device</t>
        </is>
      </c>
      <c r="D137" s="2" t="n">
        <v>1</v>
      </c>
      <c r="E137" s="2" t="inlineStr">
        <is>
          <t>Compat® Gastrotube 12FR</t>
        </is>
      </c>
      <c r="F137" s="4" t="inlineStr">
        <is>
          <t>NON_COMPLIANT</t>
        </is>
      </c>
      <c r="G137" s="2" t="n">
        <v>0.5</v>
      </c>
      <c r="H137" s="2" t="n">
        <v>1</v>
      </c>
      <c r="I137" s="2" t="n">
        <v>1</v>
      </c>
      <c r="J137" s="2" t="n">
        <v>0</v>
      </c>
      <c r="K137" s="2" t="inlineStr">
        <is>
          <t>french_size: 12.0 FR vs = 10.0 FR</t>
        </is>
      </c>
      <c r="L137" s="2" t="inlineStr"/>
      <c r="M137" s="2" t="inlineStr">
        <is>
          <t>FAIL french_size: 12.0 does not satisfy = 10.0</t>
        </is>
      </c>
    </row>
    <row r="138">
      <c r="A138" s="2" t="inlineStr">
        <is>
          <t>29.1.</t>
        </is>
      </c>
      <c r="B138" s="2" t="inlineStr">
        <is>
          <t>Zonde - gastrostomijas, ar balonu,  izmērs Ch10 (1 gabals)</t>
        </is>
      </c>
      <c r="C138" s="2" t="inlineStr">
        <is>
          <t>device</t>
        </is>
      </c>
      <c r="D138" s="2" t="n">
        <v>2</v>
      </c>
      <c r="E138" s="2" t="inlineStr">
        <is>
          <t>Compat® Gastrotube 14FR</t>
        </is>
      </c>
      <c r="F138" s="4" t="inlineStr">
        <is>
          <t>NON_COMPLIANT</t>
        </is>
      </c>
      <c r="G138" s="2" t="n">
        <v>0.5</v>
      </c>
      <c r="H138" s="2" t="n">
        <v>1</v>
      </c>
      <c r="I138" s="2" t="n">
        <v>1</v>
      </c>
      <c r="J138" s="2" t="n">
        <v>0</v>
      </c>
      <c r="K138" s="2" t="inlineStr">
        <is>
          <t>french_size: 14.0 FR vs = 10.0 FR</t>
        </is>
      </c>
      <c r="L138" s="2" t="inlineStr"/>
      <c r="M138" s="2" t="inlineStr">
        <is>
          <t>FAIL french_size: 14.0 does not satisfy = 10.0</t>
        </is>
      </c>
    </row>
    <row r="139">
      <c r="A139" s="2" t="inlineStr">
        <is>
          <t>29.1.</t>
        </is>
      </c>
      <c r="B139" s="2" t="inlineStr">
        <is>
          <t>Zonde - gastrostomijas, ar balonu,  izmērs Ch10 (1 gabals)</t>
        </is>
      </c>
      <c r="C139" s="2" t="inlineStr">
        <is>
          <t>device</t>
        </is>
      </c>
      <c r="D139" s="2" t="n">
        <v>3</v>
      </c>
      <c r="E139" s="2" t="inlineStr">
        <is>
          <t>Compat® Gastrotube 16FR</t>
        </is>
      </c>
      <c r="F139" s="4" t="inlineStr">
        <is>
          <t>NON_COMPLIANT</t>
        </is>
      </c>
      <c r="G139" s="2" t="n">
        <v>0.5</v>
      </c>
      <c r="H139" s="2" t="n">
        <v>1</v>
      </c>
      <c r="I139" s="2" t="n">
        <v>1</v>
      </c>
      <c r="J139" s="2" t="n">
        <v>0</v>
      </c>
      <c r="K139" s="2" t="inlineStr">
        <is>
          <t>french_size: 16.0 FR vs = 10.0 FR</t>
        </is>
      </c>
      <c r="L139" s="2" t="inlineStr"/>
      <c r="M139" s="2" t="inlineStr">
        <is>
          <t>FAIL french_size: 16.0 does not satisfy = 10.0</t>
        </is>
      </c>
    </row>
    <row r="140">
      <c r="A140" s="2" t="inlineStr">
        <is>
          <t>29.1.</t>
        </is>
      </c>
      <c r="B140" s="2" t="inlineStr">
        <is>
          <t>Zonde - gastrostomijas, ar balonu,  izmērs Ch10 (1 gabals)</t>
        </is>
      </c>
      <c r="C140" s="2" t="inlineStr">
        <is>
          <t>device</t>
        </is>
      </c>
      <c r="D140" s="2" t="n">
        <v>4</v>
      </c>
      <c r="E140" s="2" t="inlineStr">
        <is>
          <t>Compat® Gastrotube 18FR</t>
        </is>
      </c>
      <c r="F140" s="4" t="inlineStr">
        <is>
          <t>NON_COMPLIANT</t>
        </is>
      </c>
      <c r="G140" s="2" t="n">
        <v>0.5</v>
      </c>
      <c r="H140" s="2" t="n">
        <v>1</v>
      </c>
      <c r="I140" s="2" t="n">
        <v>1</v>
      </c>
      <c r="J140" s="2" t="n">
        <v>0</v>
      </c>
      <c r="K140" s="2" t="inlineStr">
        <is>
          <t>french_size: 18.0 FR vs = 10.0 FR</t>
        </is>
      </c>
      <c r="L140" s="2" t="inlineStr"/>
      <c r="M140" s="2" t="inlineStr">
        <is>
          <t>FAIL french_size: 18.0 does not satisfy = 10.0</t>
        </is>
      </c>
    </row>
    <row r="141">
      <c r="A141" s="2" t="inlineStr">
        <is>
          <t>29.1.</t>
        </is>
      </c>
      <c r="B141" s="2" t="inlineStr">
        <is>
          <t>Zonde - gastrostomijas, ar balonu,  izmērs Ch10 (1 gabals)</t>
        </is>
      </c>
      <c r="C141" s="2" t="inlineStr">
        <is>
          <t>device</t>
        </is>
      </c>
      <c r="D141" s="2" t="n">
        <v>5</v>
      </c>
      <c r="E141" s="2" t="inlineStr">
        <is>
          <t>Compat® Gastrotube 20FR</t>
        </is>
      </c>
      <c r="F141" s="4" t="inlineStr">
        <is>
          <t>NON_COMPLIANT</t>
        </is>
      </c>
      <c r="G141" s="2" t="n">
        <v>0.5</v>
      </c>
      <c r="H141" s="2" t="n">
        <v>1</v>
      </c>
      <c r="I141" s="2" t="n">
        <v>1</v>
      </c>
      <c r="J141" s="2" t="n">
        <v>0</v>
      </c>
      <c r="K141" s="2" t="inlineStr">
        <is>
          <t>french_size: 20.0 FR vs = 10.0 FR</t>
        </is>
      </c>
      <c r="L141" s="2" t="inlineStr"/>
      <c r="M141" s="2" t="inlineStr">
        <is>
          <t>FAIL french_size: 20.0 does not satisfy = 10.0</t>
        </is>
      </c>
    </row>
    <row r="142">
      <c r="A142" s="2" t="inlineStr">
        <is>
          <t>29.2.</t>
        </is>
      </c>
      <c r="B142" s="2" t="inlineStr">
        <is>
          <t>Zonde - gastrostomijas, ar balonu,  izmērs Ch14 (1 gabals)</t>
        </is>
      </c>
      <c r="C142" s="2" t="inlineStr">
        <is>
          <t>device</t>
        </is>
      </c>
      <c r="D142" s="2" t="n">
        <v>1</v>
      </c>
      <c r="E142" s="2" t="inlineStr">
        <is>
          <t>Compat® Gastrotube 14FR</t>
        </is>
      </c>
      <c r="F142" s="3" t="inlineStr">
        <is>
          <t>COMPLIANT</t>
        </is>
      </c>
      <c r="G142" s="2" t="n">
        <v>1</v>
      </c>
      <c r="H142" s="2" t="n">
        <v>2</v>
      </c>
      <c r="I142" s="2" t="n">
        <v>0</v>
      </c>
      <c r="J142" s="2" t="n">
        <v>0</v>
      </c>
      <c r="K142" s="2" t="inlineStr"/>
      <c r="L142" s="2" t="inlineStr"/>
      <c r="M142" s="2" t="inlineStr">
        <is>
          <t>All checked criteria passed</t>
        </is>
      </c>
    </row>
    <row r="143">
      <c r="A143" s="2" t="inlineStr">
        <is>
          <t>29.2.</t>
        </is>
      </c>
      <c r="B143" s="2" t="inlineStr">
        <is>
          <t>Zonde - gastrostomijas, ar balonu,  izmērs Ch14 (1 gabals)</t>
        </is>
      </c>
      <c r="C143" s="2" t="inlineStr">
        <is>
          <t>device</t>
        </is>
      </c>
      <c r="D143" s="2" t="n">
        <v>2</v>
      </c>
      <c r="E143" s="2" t="inlineStr">
        <is>
          <t>Compat® Gastrotube 12FR</t>
        </is>
      </c>
      <c r="F143" s="4" t="inlineStr">
        <is>
          <t>NON_COMPLIANT</t>
        </is>
      </c>
      <c r="G143" s="2" t="n">
        <v>0.5</v>
      </c>
      <c r="H143" s="2" t="n">
        <v>1</v>
      </c>
      <c r="I143" s="2" t="n">
        <v>1</v>
      </c>
      <c r="J143" s="2" t="n">
        <v>0</v>
      </c>
      <c r="K143" s="2" t="inlineStr">
        <is>
          <t>french_size: 12.0 FR vs = 14.0 FR</t>
        </is>
      </c>
      <c r="L143" s="2" t="inlineStr"/>
      <c r="M143" s="2" t="inlineStr">
        <is>
          <t>FAIL french_size: 12.0 does not satisfy = 14.0</t>
        </is>
      </c>
    </row>
    <row r="144">
      <c r="A144" s="2" t="inlineStr">
        <is>
          <t>29.2.</t>
        </is>
      </c>
      <c r="B144" s="2" t="inlineStr">
        <is>
          <t>Zonde - gastrostomijas, ar balonu,  izmērs Ch14 (1 gabals)</t>
        </is>
      </c>
      <c r="C144" s="2" t="inlineStr">
        <is>
          <t>device</t>
        </is>
      </c>
      <c r="D144" s="2" t="n">
        <v>3</v>
      </c>
      <c r="E144" s="2" t="inlineStr">
        <is>
          <t>Compat® Gastrotube 16FR</t>
        </is>
      </c>
      <c r="F144" s="4" t="inlineStr">
        <is>
          <t>NON_COMPLIANT</t>
        </is>
      </c>
      <c r="G144" s="2" t="n">
        <v>0.5</v>
      </c>
      <c r="H144" s="2" t="n">
        <v>1</v>
      </c>
      <c r="I144" s="2" t="n">
        <v>1</v>
      </c>
      <c r="J144" s="2" t="n">
        <v>0</v>
      </c>
      <c r="K144" s="2" t="inlineStr">
        <is>
          <t>french_size: 16.0 FR vs = 14.0 FR</t>
        </is>
      </c>
      <c r="L144" s="2" t="inlineStr"/>
      <c r="M144" s="2" t="inlineStr">
        <is>
          <t>FAIL french_size: 16.0 does not satisfy = 14.0</t>
        </is>
      </c>
    </row>
    <row r="145">
      <c r="A145" s="2" t="inlineStr">
        <is>
          <t>29.2.</t>
        </is>
      </c>
      <c r="B145" s="2" t="inlineStr">
        <is>
          <t>Zonde - gastrostomijas, ar balonu,  izmērs Ch14 (1 gabals)</t>
        </is>
      </c>
      <c r="C145" s="2" t="inlineStr">
        <is>
          <t>device</t>
        </is>
      </c>
      <c r="D145" s="2" t="n">
        <v>4</v>
      </c>
      <c r="E145" s="2" t="inlineStr">
        <is>
          <t>Compat® Gastrotube 18FR</t>
        </is>
      </c>
      <c r="F145" s="4" t="inlineStr">
        <is>
          <t>NON_COMPLIANT</t>
        </is>
      </c>
      <c r="G145" s="2" t="n">
        <v>0.5</v>
      </c>
      <c r="H145" s="2" t="n">
        <v>1</v>
      </c>
      <c r="I145" s="2" t="n">
        <v>1</v>
      </c>
      <c r="J145" s="2" t="n">
        <v>0</v>
      </c>
      <c r="K145" s="2" t="inlineStr">
        <is>
          <t>french_size: 18.0 FR vs = 14.0 FR</t>
        </is>
      </c>
      <c r="L145" s="2" t="inlineStr"/>
      <c r="M145" s="2" t="inlineStr">
        <is>
          <t>FAIL french_size: 18.0 does not satisfy = 14.0</t>
        </is>
      </c>
    </row>
    <row r="146">
      <c r="A146" s="2" t="inlineStr">
        <is>
          <t>29.2.</t>
        </is>
      </c>
      <c r="B146" s="2" t="inlineStr">
        <is>
          <t>Zonde - gastrostomijas, ar balonu,  izmērs Ch14 (1 gabals)</t>
        </is>
      </c>
      <c r="C146" s="2" t="inlineStr">
        <is>
          <t>device</t>
        </is>
      </c>
      <c r="D146" s="2" t="n">
        <v>5</v>
      </c>
      <c r="E146" s="2" t="inlineStr">
        <is>
          <t>Compat® Gastrotube 20FR</t>
        </is>
      </c>
      <c r="F146" s="4" t="inlineStr">
        <is>
          <t>NON_COMPLIANT</t>
        </is>
      </c>
      <c r="G146" s="2" t="n">
        <v>0.5</v>
      </c>
      <c r="H146" s="2" t="n">
        <v>1</v>
      </c>
      <c r="I146" s="2" t="n">
        <v>1</v>
      </c>
      <c r="J146" s="2" t="n">
        <v>0</v>
      </c>
      <c r="K146" s="2" t="inlineStr">
        <is>
          <t>french_size: 20.0 FR vs = 14.0 FR</t>
        </is>
      </c>
      <c r="L146" s="2" t="inlineStr"/>
      <c r="M146" s="2" t="inlineStr">
        <is>
          <t>FAIL french_size: 20.0 does not satisfy = 14.0</t>
        </is>
      </c>
    </row>
    <row r="147">
      <c r="A147" s="2" t="inlineStr">
        <is>
          <t>29.3.</t>
        </is>
      </c>
      <c r="B147" s="2" t="inlineStr">
        <is>
          <t>Zonde - gastrostomijas, ar balonu, izmērs Ch18 (1 gabals)</t>
        </is>
      </c>
      <c r="C147" s="2" t="inlineStr">
        <is>
          <t>device</t>
        </is>
      </c>
      <c r="D147" s="2" t="n">
        <v>1</v>
      </c>
      <c r="E147" s="2" t="inlineStr">
        <is>
          <t>Compat® Gastrotube 18FR</t>
        </is>
      </c>
      <c r="F147" s="3" t="inlineStr">
        <is>
          <t>COMPLIANT</t>
        </is>
      </c>
      <c r="G147" s="2" t="n">
        <v>1</v>
      </c>
      <c r="H147" s="2" t="n">
        <v>2</v>
      </c>
      <c r="I147" s="2" t="n">
        <v>0</v>
      </c>
      <c r="J147" s="2" t="n">
        <v>0</v>
      </c>
      <c r="K147" s="2" t="inlineStr"/>
      <c r="L147" s="2" t="inlineStr"/>
      <c r="M147" s="2" t="inlineStr">
        <is>
          <t>All checked criteria passed</t>
        </is>
      </c>
    </row>
    <row r="148">
      <c r="A148" s="2" t="inlineStr">
        <is>
          <t>29.3.</t>
        </is>
      </c>
      <c r="B148" s="2" t="inlineStr">
        <is>
          <t>Zonde - gastrostomijas, ar balonu, izmērs Ch18 (1 gabals)</t>
        </is>
      </c>
      <c r="C148" s="2" t="inlineStr">
        <is>
          <t>device</t>
        </is>
      </c>
      <c r="D148" s="2" t="n">
        <v>2</v>
      </c>
      <c r="E148" s="2" t="inlineStr">
        <is>
          <t>Compat® Gastrotube 12FR</t>
        </is>
      </c>
      <c r="F148" s="4" t="inlineStr">
        <is>
          <t>NON_COMPLIANT</t>
        </is>
      </c>
      <c r="G148" s="2" t="n">
        <v>0.5</v>
      </c>
      <c r="H148" s="2" t="n">
        <v>1</v>
      </c>
      <c r="I148" s="2" t="n">
        <v>1</v>
      </c>
      <c r="J148" s="2" t="n">
        <v>0</v>
      </c>
      <c r="K148" s="2" t="inlineStr">
        <is>
          <t>french_size: 12.0 FR vs = 18.0 FR</t>
        </is>
      </c>
      <c r="L148" s="2" t="inlineStr"/>
      <c r="M148" s="2" t="inlineStr">
        <is>
          <t>FAIL french_size: 12.0 does not satisfy = 18.0</t>
        </is>
      </c>
    </row>
    <row r="149">
      <c r="A149" s="2" t="inlineStr">
        <is>
          <t>29.3.</t>
        </is>
      </c>
      <c r="B149" s="2" t="inlineStr">
        <is>
          <t>Zonde - gastrostomijas, ar balonu, izmērs Ch18 (1 gabals)</t>
        </is>
      </c>
      <c r="C149" s="2" t="inlineStr">
        <is>
          <t>device</t>
        </is>
      </c>
      <c r="D149" s="2" t="n">
        <v>3</v>
      </c>
      <c r="E149" s="2" t="inlineStr">
        <is>
          <t>Compat® Gastrotube 14FR</t>
        </is>
      </c>
      <c r="F149" s="4" t="inlineStr">
        <is>
          <t>NON_COMPLIANT</t>
        </is>
      </c>
      <c r="G149" s="2" t="n">
        <v>0.5</v>
      </c>
      <c r="H149" s="2" t="n">
        <v>1</v>
      </c>
      <c r="I149" s="2" t="n">
        <v>1</v>
      </c>
      <c r="J149" s="2" t="n">
        <v>0</v>
      </c>
      <c r="K149" s="2" t="inlineStr">
        <is>
          <t>french_size: 14.0 FR vs = 18.0 FR</t>
        </is>
      </c>
      <c r="L149" s="2" t="inlineStr"/>
      <c r="M149" s="2" t="inlineStr">
        <is>
          <t>FAIL french_size: 14.0 does not satisfy = 18.0</t>
        </is>
      </c>
    </row>
    <row r="150">
      <c r="A150" s="2" t="inlineStr">
        <is>
          <t>29.3.</t>
        </is>
      </c>
      <c r="B150" s="2" t="inlineStr">
        <is>
          <t>Zonde - gastrostomijas, ar balonu, izmērs Ch18 (1 gabals)</t>
        </is>
      </c>
      <c r="C150" s="2" t="inlineStr">
        <is>
          <t>device</t>
        </is>
      </c>
      <c r="D150" s="2" t="n">
        <v>4</v>
      </c>
      <c r="E150" s="2" t="inlineStr">
        <is>
          <t>Compat® Gastrotube 16FR</t>
        </is>
      </c>
      <c r="F150" s="4" t="inlineStr">
        <is>
          <t>NON_COMPLIANT</t>
        </is>
      </c>
      <c r="G150" s="2" t="n">
        <v>0.5</v>
      </c>
      <c r="H150" s="2" t="n">
        <v>1</v>
      </c>
      <c r="I150" s="2" t="n">
        <v>1</v>
      </c>
      <c r="J150" s="2" t="n">
        <v>0</v>
      </c>
      <c r="K150" s="2" t="inlineStr">
        <is>
          <t>french_size: 16.0 FR vs = 18.0 FR</t>
        </is>
      </c>
      <c r="L150" s="2" t="inlineStr"/>
      <c r="M150" s="2" t="inlineStr">
        <is>
          <t>FAIL french_size: 16.0 does not satisfy = 18.0</t>
        </is>
      </c>
    </row>
    <row r="151">
      <c r="A151" s="2" t="inlineStr">
        <is>
          <t>29.3.</t>
        </is>
      </c>
      <c r="B151" s="2" t="inlineStr">
        <is>
          <t>Zonde - gastrostomijas, ar balonu, izmērs Ch18 (1 gabals)</t>
        </is>
      </c>
      <c r="C151" s="2" t="inlineStr">
        <is>
          <t>device</t>
        </is>
      </c>
      <c r="D151" s="2" t="n">
        <v>5</v>
      </c>
      <c r="E151" s="2" t="inlineStr">
        <is>
          <t>Compat® Gastrotube 20FR</t>
        </is>
      </c>
      <c r="F151" s="4" t="inlineStr">
        <is>
          <t>NON_COMPLIANT</t>
        </is>
      </c>
      <c r="G151" s="2" t="n">
        <v>0.5</v>
      </c>
      <c r="H151" s="2" t="n">
        <v>1</v>
      </c>
      <c r="I151" s="2" t="n">
        <v>1</v>
      </c>
      <c r="J151" s="2" t="n">
        <v>0</v>
      </c>
      <c r="K151" s="2" t="inlineStr">
        <is>
          <t>french_size: 20.0 FR vs = 18.0 FR</t>
        </is>
      </c>
      <c r="L151" s="2" t="inlineStr"/>
      <c r="M151" s="2" t="inlineStr">
        <is>
          <t>FAIL french_size: 20.0 does not satisfy = 18.0</t>
        </is>
      </c>
    </row>
    <row r="152">
      <c r="A152" s="2" t="inlineStr">
        <is>
          <t>29.4.</t>
        </is>
      </c>
      <c r="B152" s="2" t="inlineStr">
        <is>
          <t>Zonde - gastrostomijas, ar balonu, izmērs Ch20 (1 gabals)</t>
        </is>
      </c>
      <c r="C152" s="2" t="inlineStr">
        <is>
          <t>device</t>
        </is>
      </c>
      <c r="D152" s="2" t="n">
        <v>1</v>
      </c>
      <c r="E152" s="2" t="inlineStr">
        <is>
          <t>Compat® Gastrotube 20FR</t>
        </is>
      </c>
      <c r="F152" s="3" t="inlineStr">
        <is>
          <t>COMPLIANT</t>
        </is>
      </c>
      <c r="G152" s="2" t="n">
        <v>1</v>
      </c>
      <c r="H152" s="2" t="n">
        <v>2</v>
      </c>
      <c r="I152" s="2" t="n">
        <v>0</v>
      </c>
      <c r="J152" s="2" t="n">
        <v>0</v>
      </c>
      <c r="K152" s="2" t="inlineStr"/>
      <c r="L152" s="2" t="inlineStr"/>
      <c r="M152" s="2" t="inlineStr">
        <is>
          <t>All checked criteria passed</t>
        </is>
      </c>
    </row>
    <row r="153">
      <c r="A153" s="2" t="inlineStr">
        <is>
          <t>29.4.</t>
        </is>
      </c>
      <c r="B153" s="2" t="inlineStr">
        <is>
          <t>Zonde - gastrostomijas, ar balonu, izmērs Ch20 (1 gabals)</t>
        </is>
      </c>
      <c r="C153" s="2" t="inlineStr">
        <is>
          <t>device</t>
        </is>
      </c>
      <c r="D153" s="2" t="n">
        <v>2</v>
      </c>
      <c r="E153" s="2" t="inlineStr">
        <is>
          <t>Compat® Gastrotube 12FR</t>
        </is>
      </c>
      <c r="F153" s="4" t="inlineStr">
        <is>
          <t>NON_COMPLIANT</t>
        </is>
      </c>
      <c r="G153" s="2" t="n">
        <v>0.5</v>
      </c>
      <c r="H153" s="2" t="n">
        <v>1</v>
      </c>
      <c r="I153" s="2" t="n">
        <v>1</v>
      </c>
      <c r="J153" s="2" t="n">
        <v>0</v>
      </c>
      <c r="K153" s="2" t="inlineStr">
        <is>
          <t>french_size: 12.0 FR vs = 20.0 FR</t>
        </is>
      </c>
      <c r="L153" s="2" t="inlineStr"/>
      <c r="M153" s="2" t="inlineStr">
        <is>
          <t>FAIL french_size: 12.0 does not satisfy = 20.0</t>
        </is>
      </c>
    </row>
    <row r="154">
      <c r="A154" s="2" t="inlineStr">
        <is>
          <t>29.4.</t>
        </is>
      </c>
      <c r="B154" s="2" t="inlineStr">
        <is>
          <t>Zonde - gastrostomijas, ar balonu, izmērs Ch20 (1 gabals)</t>
        </is>
      </c>
      <c r="C154" s="2" t="inlineStr">
        <is>
          <t>device</t>
        </is>
      </c>
      <c r="D154" s="2" t="n">
        <v>3</v>
      </c>
      <c r="E154" s="2" t="inlineStr">
        <is>
          <t>Compat® Gastrotube 14FR</t>
        </is>
      </c>
      <c r="F154" s="4" t="inlineStr">
        <is>
          <t>NON_COMPLIANT</t>
        </is>
      </c>
      <c r="G154" s="2" t="n">
        <v>0.5</v>
      </c>
      <c r="H154" s="2" t="n">
        <v>1</v>
      </c>
      <c r="I154" s="2" t="n">
        <v>1</v>
      </c>
      <c r="J154" s="2" t="n">
        <v>0</v>
      </c>
      <c r="K154" s="2" t="inlineStr">
        <is>
          <t>french_size: 14.0 FR vs = 20.0 FR</t>
        </is>
      </c>
      <c r="L154" s="2" t="inlineStr"/>
      <c r="M154" s="2" t="inlineStr">
        <is>
          <t>FAIL french_size: 14.0 does not satisfy = 20.0</t>
        </is>
      </c>
    </row>
    <row r="155">
      <c r="A155" s="2" t="inlineStr">
        <is>
          <t>29.4.</t>
        </is>
      </c>
      <c r="B155" s="2" t="inlineStr">
        <is>
          <t>Zonde - gastrostomijas, ar balonu, izmērs Ch20 (1 gabals)</t>
        </is>
      </c>
      <c r="C155" s="2" t="inlineStr">
        <is>
          <t>device</t>
        </is>
      </c>
      <c r="D155" s="2" t="n">
        <v>4</v>
      </c>
      <c r="E155" s="2" t="inlineStr">
        <is>
          <t>Compat® Gastrotube 16FR</t>
        </is>
      </c>
      <c r="F155" s="4" t="inlineStr">
        <is>
          <t>NON_COMPLIANT</t>
        </is>
      </c>
      <c r="G155" s="2" t="n">
        <v>0.5</v>
      </c>
      <c r="H155" s="2" t="n">
        <v>1</v>
      </c>
      <c r="I155" s="2" t="n">
        <v>1</v>
      </c>
      <c r="J155" s="2" t="n">
        <v>0</v>
      </c>
      <c r="K155" s="2" t="inlineStr">
        <is>
          <t>french_size: 16.0 FR vs = 20.0 FR</t>
        </is>
      </c>
      <c r="L155" s="2" t="inlineStr"/>
      <c r="M155" s="2" t="inlineStr">
        <is>
          <t>FAIL french_size: 16.0 does not satisfy = 20.0</t>
        </is>
      </c>
    </row>
    <row r="156">
      <c r="A156" s="2" t="inlineStr">
        <is>
          <t>29.4.</t>
        </is>
      </c>
      <c r="B156" s="2" t="inlineStr">
        <is>
          <t>Zonde - gastrostomijas, ar balonu, izmērs Ch20 (1 gabals)</t>
        </is>
      </c>
      <c r="C156" s="2" t="inlineStr">
        <is>
          <t>device</t>
        </is>
      </c>
      <c r="D156" s="2" t="n">
        <v>5</v>
      </c>
      <c r="E156" s="2" t="inlineStr">
        <is>
          <t>Compat® Gastrotube 18FR</t>
        </is>
      </c>
      <c r="F156" s="4" t="inlineStr">
        <is>
          <t>NON_COMPLIANT</t>
        </is>
      </c>
      <c r="G156" s="2" t="n">
        <v>0.5</v>
      </c>
      <c r="H156" s="2" t="n">
        <v>1</v>
      </c>
      <c r="I156" s="2" t="n">
        <v>1</v>
      </c>
      <c r="J156" s="2" t="n">
        <v>0</v>
      </c>
      <c r="K156" s="2" t="inlineStr">
        <is>
          <t>french_size: 18.0 FR vs = 20.0 FR</t>
        </is>
      </c>
      <c r="L156" s="2" t="inlineStr"/>
      <c r="M156" s="2" t="inlineStr">
        <is>
          <t>FAIL french_size: 18.0 does not satisfy = 20.0</t>
        </is>
      </c>
    </row>
    <row r="157">
      <c r="A157" s="2" t="inlineStr">
        <is>
          <t>30</t>
        </is>
      </c>
      <c r="B157" s="2" t="inlineStr">
        <is>
          <t>Pārejas konektors, lai savienotu piltuvveida zondi ar EnFit sistēmu/</t>
        </is>
      </c>
      <c r="C157" s="2" t="inlineStr">
        <is>
          <t>device</t>
        </is>
      </c>
      <c r="D157" s="2" t="n">
        <v>1</v>
      </c>
      <c r="E157" s="2" t="inlineStr">
        <is>
          <t>Compat® Adapter ENFit® Transition Kit</t>
        </is>
      </c>
      <c r="F157" s="3" t="inlineStr">
        <is>
          <t>COMPLIANT</t>
        </is>
      </c>
      <c r="G157" s="2" t="n">
        <v>1</v>
      </c>
      <c r="H157" s="2" t="n">
        <v>1</v>
      </c>
      <c r="I157" s="2" t="n">
        <v>0</v>
      </c>
      <c r="J157" s="2" t="n">
        <v>0</v>
      </c>
      <c r="K157" s="2" t="inlineStr"/>
      <c r="L157" s="2" t="inlineStr"/>
      <c r="M157" s="2" t="inlineStr">
        <is>
          <t>All checked criteria passed</t>
        </is>
      </c>
    </row>
    <row r="158">
      <c r="A158" s="2" t="inlineStr">
        <is>
          <t>31</t>
        </is>
      </c>
      <c r="B158" s="2" t="inlineStr">
        <is>
          <t>Pārejas pakāpieveida konektors, lai savienotu piltuvveida zondi ar EnFit sistēmu/</t>
        </is>
      </c>
      <c r="C158" s="2" t="inlineStr">
        <is>
          <t>device</t>
        </is>
      </c>
      <c r="D158" s="2" t="n">
        <v>1</v>
      </c>
      <c r="E158" s="2" t="inlineStr">
        <is>
          <t>Compat® Adapter ENFit® Transition Kit</t>
        </is>
      </c>
      <c r="F158" s="3" t="inlineStr">
        <is>
          <t>COMPLIANT</t>
        </is>
      </c>
      <c r="G158" s="2" t="n">
        <v>1</v>
      </c>
      <c r="H158" s="2" t="n">
        <v>1</v>
      </c>
      <c r="I158" s="2" t="n">
        <v>0</v>
      </c>
      <c r="J158" s="2" t="n">
        <v>0</v>
      </c>
      <c r="K158" s="2" t="inlineStr"/>
      <c r="L158" s="2" t="inlineStr"/>
      <c r="M158" s="2" t="inlineStr">
        <is>
          <t>All checked criteria passed</t>
        </is>
      </c>
    </row>
    <row r="159">
      <c r="A159" s="2" t="inlineStr">
        <is>
          <t>32</t>
        </is>
      </c>
      <c r="B159" s="2" t="inlineStr">
        <is>
          <t>Pārejas konektors, lai savienotu Luēra zondi ar EnFit sistēmu</t>
        </is>
      </c>
      <c r="C159" s="2" t="inlineStr">
        <is>
          <t>device</t>
        </is>
      </c>
      <c r="D159" s="2" t="n">
        <v>1</v>
      </c>
      <c r="E159" s="2" t="inlineStr">
        <is>
          <t>Compat® Adapter ENFit® Transition Kit</t>
        </is>
      </c>
      <c r="F159" s="3" t="inlineStr">
        <is>
          <t>COMPLIANT</t>
        </is>
      </c>
      <c r="G159" s="2" t="n">
        <v>1</v>
      </c>
      <c r="H159" s="2" t="n">
        <v>1</v>
      </c>
      <c r="I159" s="2" t="n">
        <v>0</v>
      </c>
      <c r="J159" s="2" t="n">
        <v>0</v>
      </c>
      <c r="K159" s="2" t="inlineStr"/>
      <c r="L159" s="2" t="inlineStr"/>
      <c r="M159" s="2" t="inlineStr">
        <is>
          <t>All checked criteria passed</t>
        </is>
      </c>
    </row>
    <row r="160">
      <c r="A160" s="2" t="inlineStr">
        <is>
          <t>33</t>
        </is>
      </c>
      <c r="B160" s="2" t="inlineStr">
        <is>
          <t>Pērejas konektors, lai savienotu Enfit zondi ar Enlock sistēmu</t>
        </is>
      </c>
      <c r="C160" s="2" t="inlineStr">
        <is>
          <t>device</t>
        </is>
      </c>
      <c r="D160" s="2" t="n">
        <v>1</v>
      </c>
      <c r="E160" s="2" t="inlineStr">
        <is>
          <t>Compat® Adapter ENFit® Transition Kit</t>
        </is>
      </c>
      <c r="F160" s="3" t="inlineStr">
        <is>
          <t>COMPLIANT</t>
        </is>
      </c>
      <c r="G160" s="2" t="n">
        <v>1</v>
      </c>
      <c r="H160" s="2" t="n">
        <v>1</v>
      </c>
      <c r="I160" s="2" t="n">
        <v>0</v>
      </c>
      <c r="J160" s="2" t="n">
        <v>0</v>
      </c>
      <c r="K160" s="2" t="inlineStr"/>
      <c r="L160" s="2" t="inlineStr"/>
      <c r="M160" s="2" t="inlineStr">
        <is>
          <t>All checked criteria passed</t>
        </is>
      </c>
    </row>
    <row r="161">
      <c r="A161" s="2" t="inlineStr">
        <is>
          <t>34</t>
        </is>
      </c>
      <c r="B161" s="2" t="inlineStr">
        <is>
          <t>Flocare PEG konektors CH18</t>
        </is>
      </c>
      <c r="C161" s="2" t="inlineStr">
        <is>
          <t>device</t>
        </is>
      </c>
      <c r="D161" s="2" t="n">
        <v>1</v>
      </c>
      <c r="E161" s="2" t="inlineStr">
        <is>
          <t>Compat® Adapter ENFit® Transition Kit</t>
        </is>
      </c>
      <c r="F161" s="6" t="inlineStr">
        <is>
          <t>UNKNOWN</t>
        </is>
      </c>
      <c r="G161" s="2" t="n">
        <v>0.333</v>
      </c>
      <c r="H161" s="2" t="n">
        <v>1</v>
      </c>
      <c r="I161" s="2" t="n">
        <v>0</v>
      </c>
      <c r="J161" s="2" t="n">
        <v>2</v>
      </c>
      <c r="K161" s="2" t="inlineStr"/>
      <c r="L161" s="2" t="inlineStr">
        <is>
          <t>french_size; pump_compatibility</t>
        </is>
      </c>
      <c r="M161" s="2" t="inlineStr">
        <is>
          <t>UNKNOWN french_size: Product has no value for 'french_size'; UNKNOWN pump_compatibility: Catalogue does not state 'pump_compatibility' for this product</t>
        </is>
      </c>
    </row>
    <row r="162">
      <c r="A162" s="2" t="inlineStr">
        <is>
          <t>35</t>
        </is>
      </c>
      <c r="B162" s="2" t="inlineStr">
        <is>
          <t>Pārejas konektors, lai savienotu Enfit zondi ar Luēra šļirci</t>
        </is>
      </c>
      <c r="C162" s="2" t="inlineStr">
        <is>
          <t>device</t>
        </is>
      </c>
      <c r="D162" s="2" t="n">
        <v>1</v>
      </c>
      <c r="E162" s="2" t="inlineStr">
        <is>
          <t>Compat® Adapter ENFit® Transition Kit</t>
        </is>
      </c>
      <c r="F162" s="3" t="inlineStr">
        <is>
          <t>COMPLIANT</t>
        </is>
      </c>
      <c r="G162" s="2" t="n">
        <v>1</v>
      </c>
      <c r="H162" s="2" t="n">
        <v>1</v>
      </c>
      <c r="I162" s="2" t="n">
        <v>0</v>
      </c>
      <c r="J162" s="2" t="n">
        <v>0</v>
      </c>
      <c r="K162" s="2" t="inlineStr"/>
      <c r="L162" s="2" t="inlineStr"/>
      <c r="M162" s="2" t="inlineStr">
        <is>
          <t>All checked criteria passed</t>
        </is>
      </c>
    </row>
    <row r="163">
      <c r="A163" s="2" t="inlineStr">
        <is>
          <t>36</t>
        </is>
      </c>
      <c r="B163" s="2" t="inlineStr">
        <is>
          <t>Pārejas konektors, lai savienotu Enfit zondi ar orālu šļirci</t>
        </is>
      </c>
      <c r="C163" s="2" t="inlineStr">
        <is>
          <t>device</t>
        </is>
      </c>
      <c r="D163" s="2" t="n">
        <v>1</v>
      </c>
      <c r="E163" s="2" t="inlineStr">
        <is>
          <t>Compat® Adapter ENFit® Transition Kit</t>
        </is>
      </c>
      <c r="F163" s="4" t="inlineStr">
        <is>
          <t>NON_COMPLIANT</t>
        </is>
      </c>
      <c r="G163" s="2" t="n">
        <v>0.5</v>
      </c>
      <c r="H163" s="2" t="n">
        <v>1</v>
      </c>
      <c r="I163" s="2" t="n">
        <v>1</v>
      </c>
      <c r="J163" s="2" t="n">
        <v>0</v>
      </c>
      <c r="K163" s="2" t="inlineStr">
        <is>
          <t>route: enteral vs oral</t>
        </is>
      </c>
      <c r="L163" s="2" t="inlineStr"/>
      <c r="M163" s="2" t="inlineStr">
        <is>
          <t>FAIL route: 'enteral' != 'oral'</t>
        </is>
      </c>
    </row>
    <row r="164">
      <c r="A164" s="2" t="inlineStr">
        <is>
          <t>37</t>
        </is>
      </c>
      <c r="B164" s="2" t="inlineStr">
        <is>
          <t>Pārejas konektors, lai savienotu Enfit zondi ar orālu/Luēra šļirci</t>
        </is>
      </c>
      <c r="C164" s="2" t="inlineStr">
        <is>
          <t>device</t>
        </is>
      </c>
      <c r="D164" s="2" t="n">
        <v>1</v>
      </c>
      <c r="E164" s="2" t="inlineStr">
        <is>
          <t>Compat® Adapter ENFit® Transition Kit</t>
        </is>
      </c>
      <c r="F164" s="4" t="inlineStr">
        <is>
          <t>NON_COMPLIANT</t>
        </is>
      </c>
      <c r="G164" s="2" t="n">
        <v>0.5</v>
      </c>
      <c r="H164" s="2" t="n">
        <v>1</v>
      </c>
      <c r="I164" s="2" t="n">
        <v>1</v>
      </c>
      <c r="J164" s="2" t="n">
        <v>0</v>
      </c>
      <c r="K164" s="2" t="inlineStr">
        <is>
          <t>route: enteral vs oral</t>
        </is>
      </c>
      <c r="L164" s="2" t="inlineStr"/>
      <c r="M164" s="2" t="inlineStr">
        <is>
          <t>FAIL route: 'enteral' != 'oral'</t>
        </is>
      </c>
    </row>
    <row r="165">
      <c r="A165" s="2" t="inlineStr">
        <is>
          <t>38</t>
        </is>
      </c>
      <c r="B165" s="2" t="inlineStr">
        <is>
          <t>Flocare PEG konektors CH14</t>
        </is>
      </c>
      <c r="C165" s="2" t="inlineStr">
        <is>
          <t>device</t>
        </is>
      </c>
      <c r="D165" s="2" t="n">
        <v>1</v>
      </c>
      <c r="E165" s="2" t="inlineStr">
        <is>
          <t>Compat® Adapter ENFit® Transition Kit</t>
        </is>
      </c>
      <c r="F165" s="6" t="inlineStr">
        <is>
          <t>UNKNOWN</t>
        </is>
      </c>
      <c r="G165" s="2" t="n">
        <v>0.333</v>
      </c>
      <c r="H165" s="2" t="n">
        <v>1</v>
      </c>
      <c r="I165" s="2" t="n">
        <v>0</v>
      </c>
      <c r="J165" s="2" t="n">
        <v>2</v>
      </c>
      <c r="K165" s="2" t="inlineStr"/>
      <c r="L165" s="2" t="inlineStr">
        <is>
          <t>french_size; pump_compatibility</t>
        </is>
      </c>
      <c r="M165" s="2" t="inlineStr">
        <is>
          <t>UNKNOWN french_size: Product has no value for 'french_size'; UNKNOWN pump_compatibility: Catalogue does not state 'pump_compatibility' for this product</t>
        </is>
      </c>
    </row>
    <row r="166">
      <c r="A166" s="2" t="inlineStr">
        <is>
          <t>39</t>
        </is>
      </c>
      <c r="B166" s="2" t="inlineStr">
        <is>
          <t>Diētiskā pārtika, patstāvīgi lietojama, šķidra, šķiedrvielas ne mazāk kā 0,5 g 100ml, ogļhidrāti ne mazāk kā 10 g 100ml, nesatur lipekli, B 12 vitamīn</t>
        </is>
      </c>
      <c r="C166" s="2" t="inlineStr">
        <is>
          <t>nutrition</t>
        </is>
      </c>
      <c r="D166" s="2" t="n">
        <v>1</v>
      </c>
      <c r="E166" s="2" t="inlineStr">
        <is>
          <t>Resource Junior chocolate 200ml</t>
        </is>
      </c>
      <c r="F166" s="4" t="inlineStr">
        <is>
          <t>NON_COMPLIANT</t>
        </is>
      </c>
      <c r="G166" s="2" t="n">
        <v>0.571</v>
      </c>
      <c r="H166" s="2" t="n">
        <v>4</v>
      </c>
      <c r="I166" s="2" t="n">
        <v>1</v>
      </c>
      <c r="J166" s="2" t="n">
        <v>2</v>
      </c>
      <c r="K166" s="2" t="inlineStr">
        <is>
          <t>osmolarity: 346.0 mOsm/l vs = 698.0 mOsm/l</t>
        </is>
      </c>
      <c r="L166" s="2" t="inlineStr">
        <is>
          <t>carbohydrates; fiber</t>
        </is>
      </c>
      <c r="M166" s="2" t="inlineStr">
        <is>
          <t>FAIL osmolarity: 346.0 does not satisfy = 698.0; UNKNOWN carbohydrates: Unknown unit: 'g100ml'; UNKNOWN fiber: Product has no value for 'fiber'</t>
        </is>
      </c>
    </row>
    <row r="167">
      <c r="A167" s="2" t="inlineStr">
        <is>
          <t>39</t>
        </is>
      </c>
      <c r="B167" s="2" t="inlineStr">
        <is>
          <t>Diētiskā pārtika, patstāvīgi lietojama, šķidra, šķiedrvielas ne mazāk kā 0,5 g 100ml, ogļhidrāti ne mazāk kā 10 g 100ml, nesatur lipekli, B 12 vitamīn</t>
        </is>
      </c>
      <c r="C167" s="2" t="inlineStr">
        <is>
          <t>nutrition</t>
        </is>
      </c>
      <c r="D167" s="2" t="n">
        <v>2</v>
      </c>
      <c r="E167" s="2" t="inlineStr">
        <is>
          <t>Resource Junior vanilla 200ml</t>
        </is>
      </c>
      <c r="F167" s="4" t="inlineStr">
        <is>
          <t>NON_COMPLIANT</t>
        </is>
      </c>
      <c r="G167" s="2" t="n">
        <v>0.571</v>
      </c>
      <c r="H167" s="2" t="n">
        <v>4</v>
      </c>
      <c r="I167" s="2" t="n">
        <v>1</v>
      </c>
      <c r="J167" s="2" t="n">
        <v>2</v>
      </c>
      <c r="K167" s="2" t="inlineStr">
        <is>
          <t>osmolarity: 360.0 mOsm/l vs = 698.0 mOsm/l</t>
        </is>
      </c>
      <c r="L167" s="2" t="inlineStr">
        <is>
          <t>carbohydrates; fiber</t>
        </is>
      </c>
      <c r="M167" s="2" t="inlineStr">
        <is>
          <t>FAIL osmolarity: 360.0 does not satisfy = 698.0; UNKNOWN carbohydrates: Unknown unit: 'g100ml'; UNKNOWN fiber: Product has no value for 'fiber'</t>
        </is>
      </c>
    </row>
    <row r="168">
      <c r="A168" s="2" t="inlineStr">
        <is>
          <t>39</t>
        </is>
      </c>
      <c r="B168" s="2" t="inlineStr">
        <is>
          <t>Diētiskā pārtika, patstāvīgi lietojama, šķidra, šķiedrvielas ne mazāk kā 0,5 g 100ml, ogļhidrāti ne mazāk kā 10 g 100ml, nesatur lipekli, B 12 vitamīn</t>
        </is>
      </c>
      <c r="C168" s="2" t="inlineStr">
        <is>
          <t>nutrition</t>
        </is>
      </c>
      <c r="D168" s="2" t="n">
        <v>3</v>
      </c>
      <c r="E168" s="2" t="inlineStr">
        <is>
          <t>Resource Junior strawberry 200ml</t>
        </is>
      </c>
      <c r="F168" s="4" t="inlineStr">
        <is>
          <t>NON_COMPLIANT</t>
        </is>
      </c>
      <c r="G168" s="2" t="n">
        <v>0.571</v>
      </c>
      <c r="H168" s="2" t="n">
        <v>4</v>
      </c>
      <c r="I168" s="2" t="n">
        <v>1</v>
      </c>
      <c r="J168" s="2" t="n">
        <v>2</v>
      </c>
      <c r="K168" s="2" t="inlineStr">
        <is>
          <t>osmolarity: 360.0 mOsm/l vs = 698.0 mOsm/l</t>
        </is>
      </c>
      <c r="L168" s="2" t="inlineStr">
        <is>
          <t>carbohydrates; fiber</t>
        </is>
      </c>
      <c r="M168" s="2" t="inlineStr">
        <is>
          <t>FAIL osmolarity: 360.0 does not satisfy = 698.0; UNKNOWN carbohydrates: Unknown unit: 'g100ml'; UNKNOWN fiber: Product has no value for 'fiber'</t>
        </is>
      </c>
    </row>
    <row r="169">
      <c r="A169" s="2" t="inlineStr">
        <is>
          <t>39</t>
        </is>
      </c>
      <c r="B169" s="2" t="inlineStr">
        <is>
          <t>Diētiskā pārtika, patstāvīgi lietojama, šķidra, šķiedrvielas ne mazāk kā 0,5 g 100ml, ogļhidrāti ne mazāk kā 10 g 100ml, nesatur lipekli, B 12 vitamīn</t>
        </is>
      </c>
      <c r="C169" s="2" t="inlineStr">
        <is>
          <t>nutrition</t>
        </is>
      </c>
      <c r="D169" s="2" t="n">
        <v>4</v>
      </c>
      <c r="E169" s="2" t="inlineStr">
        <is>
          <t>Resource Protein strawberry 200ml</t>
        </is>
      </c>
      <c r="F169" s="4" t="inlineStr">
        <is>
          <t>NON_COMPLIANT</t>
        </is>
      </c>
      <c r="G169" s="2" t="n">
        <v>0.571</v>
      </c>
      <c r="H169" s="2" t="n">
        <v>4</v>
      </c>
      <c r="I169" s="2" t="n">
        <v>1</v>
      </c>
      <c r="J169" s="2" t="n">
        <v>2</v>
      </c>
      <c r="K169" s="2" t="inlineStr">
        <is>
          <t>osmolarity: 390.0 mOsm/l vs = 698.0 mOsm/l</t>
        </is>
      </c>
      <c r="L169" s="2" t="inlineStr">
        <is>
          <t>carbohydrates; fiber</t>
        </is>
      </c>
      <c r="M169" s="2" t="inlineStr">
        <is>
          <t>FAIL osmolarity: 390.0 does not satisfy = 698.0; UNKNOWN carbohydrates: Unknown unit: 'g100ml'; UNKNOWN fiber: Unknown unit: 'g100ml'</t>
        </is>
      </c>
    </row>
    <row r="170">
      <c r="A170" s="2" t="inlineStr">
        <is>
          <t>39</t>
        </is>
      </c>
      <c r="B170" s="2" t="inlineStr">
        <is>
          <t>Diētiskā pārtika, patstāvīgi lietojama, šķidra, šķiedrvielas ne mazāk kā 0,5 g 100ml, ogļhidrāti ne mazāk kā 10 g 100ml, nesatur lipekli, B 12 vitamīn</t>
        </is>
      </c>
      <c r="C170" s="2" t="inlineStr">
        <is>
          <t>nutrition</t>
        </is>
      </c>
      <c r="D170" s="2" t="n">
        <v>5</v>
      </c>
      <c r="E170" s="2" t="inlineStr">
        <is>
          <t>Resource Protein chocolate 200ml</t>
        </is>
      </c>
      <c r="F170" s="4" t="inlineStr">
        <is>
          <t>NON_COMPLIANT</t>
        </is>
      </c>
      <c r="G170" s="2" t="n">
        <v>0.571</v>
      </c>
      <c r="H170" s="2" t="n">
        <v>4</v>
      </c>
      <c r="I170" s="2" t="n">
        <v>1</v>
      </c>
      <c r="J170" s="2" t="n">
        <v>2</v>
      </c>
      <c r="K170" s="2" t="inlineStr">
        <is>
          <t>osmolarity: 450.0 mOsm/l vs = 698.0 mOsm/l</t>
        </is>
      </c>
      <c r="L170" s="2" t="inlineStr">
        <is>
          <t>carbohydrates; fiber</t>
        </is>
      </c>
      <c r="M170" s="2" t="inlineStr">
        <is>
          <t>FAIL osmolarity: 450.0 does not satisfy = 698.0; UNKNOWN carbohydrates: Unknown unit: 'g100ml'; UNKNOWN fiber: Unknown unit: 'g100ml'</t>
        </is>
      </c>
    </row>
    <row r="171">
      <c r="A171" s="2" t="inlineStr">
        <is>
          <t>40</t>
        </is>
      </c>
      <c r="B171" s="2" t="inlineStr">
        <is>
          <t>Diētiskā pārtika, patstāvīgi lietojama, šķidra, šķiedrvielas ne mazāk kā 0,5 g 100ml, ogļhidrāti ne mazāk kā 10 g 100ml, nesatur lipekli, B 12 vitamīn</t>
        </is>
      </c>
      <c r="C171" s="2" t="inlineStr">
        <is>
          <t>nutrition</t>
        </is>
      </c>
      <c r="D171" s="2" t="n">
        <v>1</v>
      </c>
      <c r="E171" s="2" t="inlineStr">
        <is>
          <t>Resource Junior chocolate 200ml</t>
        </is>
      </c>
      <c r="F171" s="5" t="inlineStr">
        <is>
          <t>PARTIALLY_COMPLIANT</t>
        </is>
      </c>
      <c r="G171" s="2" t="n">
        <v>0.714</v>
      </c>
      <c r="H171" s="2" t="n">
        <v>5</v>
      </c>
      <c r="I171" s="2" t="n">
        <v>0</v>
      </c>
      <c r="J171" s="2" t="n">
        <v>2</v>
      </c>
      <c r="K171" s="2" t="inlineStr"/>
      <c r="L171" s="2" t="inlineStr">
        <is>
          <t>carbohydrates; fiber</t>
        </is>
      </c>
      <c r="M171" s="2" t="inlineStr">
        <is>
          <t>UNKNOWN carbohydrates: Unknown unit: 'g100ml'; UNKNOWN fiber: Product has no value for 'fiber'</t>
        </is>
      </c>
    </row>
    <row r="172">
      <c r="A172" s="2" t="inlineStr">
        <is>
          <t>40</t>
        </is>
      </c>
      <c r="B172" s="2" t="inlineStr">
        <is>
          <t>Diētiskā pārtika, patstāvīgi lietojama, šķidra, šķiedrvielas ne mazāk kā 0,5 g 100ml, ogļhidrāti ne mazāk kā 10 g 100ml, nesatur lipekli, B 12 vitamīn</t>
        </is>
      </c>
      <c r="C172" s="2" t="inlineStr">
        <is>
          <t>nutrition</t>
        </is>
      </c>
      <c r="D172" s="2" t="n">
        <v>2</v>
      </c>
      <c r="E172" s="2" t="inlineStr">
        <is>
          <t>Resource Junior vanilla 200ml</t>
        </is>
      </c>
      <c r="F172" s="5" t="inlineStr">
        <is>
          <t>PARTIALLY_COMPLIANT</t>
        </is>
      </c>
      <c r="G172" s="2" t="n">
        <v>0.714</v>
      </c>
      <c r="H172" s="2" t="n">
        <v>5</v>
      </c>
      <c r="I172" s="2" t="n">
        <v>0</v>
      </c>
      <c r="J172" s="2" t="n">
        <v>2</v>
      </c>
      <c r="K172" s="2" t="inlineStr"/>
      <c r="L172" s="2" t="inlineStr">
        <is>
          <t>carbohydrates; fiber</t>
        </is>
      </c>
      <c r="M172" s="2" t="inlineStr">
        <is>
          <t>UNKNOWN carbohydrates: Unknown unit: 'g100ml'; UNKNOWN fiber: Product has no value for 'fiber'</t>
        </is>
      </c>
    </row>
    <row r="173">
      <c r="A173" s="2" t="inlineStr">
        <is>
          <t>40</t>
        </is>
      </c>
      <c r="B173" s="2" t="inlineStr">
        <is>
          <t>Diētiskā pārtika, patstāvīgi lietojama, šķidra, šķiedrvielas ne mazāk kā 0,5 g 100ml, ogļhidrāti ne mazāk kā 10 g 100ml, nesatur lipekli, B 12 vitamīn</t>
        </is>
      </c>
      <c r="C173" s="2" t="inlineStr">
        <is>
          <t>nutrition</t>
        </is>
      </c>
      <c r="D173" s="2" t="n">
        <v>3</v>
      </c>
      <c r="E173" s="2" t="inlineStr">
        <is>
          <t>Resource Junior strawberry 200ml</t>
        </is>
      </c>
      <c r="F173" s="5" t="inlineStr">
        <is>
          <t>PARTIALLY_COMPLIANT</t>
        </is>
      </c>
      <c r="G173" s="2" t="n">
        <v>0.714</v>
      </c>
      <c r="H173" s="2" t="n">
        <v>5</v>
      </c>
      <c r="I173" s="2" t="n">
        <v>0</v>
      </c>
      <c r="J173" s="2" t="n">
        <v>2</v>
      </c>
      <c r="K173" s="2" t="inlineStr"/>
      <c r="L173" s="2" t="inlineStr">
        <is>
          <t>carbohydrates; fiber</t>
        </is>
      </c>
      <c r="M173" s="2" t="inlineStr">
        <is>
          <t>UNKNOWN carbohydrates: Unknown unit: 'g100ml'; UNKNOWN fiber: Product has no value for 'fiber'</t>
        </is>
      </c>
    </row>
    <row r="174">
      <c r="A174" s="2" t="inlineStr">
        <is>
          <t>40</t>
        </is>
      </c>
      <c r="B174" s="2" t="inlineStr">
        <is>
          <t>Diētiskā pārtika, patstāvīgi lietojama, šķidra, šķiedrvielas ne mazāk kā 0,5 g 100ml, ogļhidrāti ne mazāk kā 10 g 100ml, nesatur lipekli, B 12 vitamīn</t>
        </is>
      </c>
      <c r="C174" s="2" t="inlineStr">
        <is>
          <t>nutrition</t>
        </is>
      </c>
      <c r="D174" s="2" t="n">
        <v>4</v>
      </c>
      <c r="E174" s="2" t="inlineStr">
        <is>
          <t>Resource Protein strawberry 200ml</t>
        </is>
      </c>
      <c r="F174" s="5" t="inlineStr">
        <is>
          <t>PARTIALLY_COMPLIANT</t>
        </is>
      </c>
      <c r="G174" s="2" t="n">
        <v>0.714</v>
      </c>
      <c r="H174" s="2" t="n">
        <v>5</v>
      </c>
      <c r="I174" s="2" t="n">
        <v>0</v>
      </c>
      <c r="J174" s="2" t="n">
        <v>2</v>
      </c>
      <c r="K174" s="2" t="inlineStr"/>
      <c r="L174" s="2" t="inlineStr">
        <is>
          <t>carbohydrates; fiber</t>
        </is>
      </c>
      <c r="M174" s="2" t="inlineStr">
        <is>
          <t>UNKNOWN carbohydrates: Unknown unit: 'g100ml'; UNKNOWN fiber: Unknown unit: 'g100ml'</t>
        </is>
      </c>
    </row>
    <row r="175">
      <c r="A175" s="2" t="inlineStr">
        <is>
          <t>40</t>
        </is>
      </c>
      <c r="B175" s="2" t="inlineStr">
        <is>
          <t>Diētiskā pārtika, patstāvīgi lietojama, šķidra, šķiedrvielas ne mazāk kā 0,5 g 100ml, ogļhidrāti ne mazāk kā 10 g 100ml, nesatur lipekli, B 12 vitamīn</t>
        </is>
      </c>
      <c r="C175" s="2" t="inlineStr">
        <is>
          <t>nutrition</t>
        </is>
      </c>
      <c r="D175" s="2" t="n">
        <v>5</v>
      </c>
      <c r="E175" s="2" t="inlineStr">
        <is>
          <t>Resource Protein chocolate 200ml</t>
        </is>
      </c>
      <c r="F175" s="5" t="inlineStr">
        <is>
          <t>PARTIALLY_COMPLIANT</t>
        </is>
      </c>
      <c r="G175" s="2" t="n">
        <v>0.714</v>
      </c>
      <c r="H175" s="2" t="n">
        <v>5</v>
      </c>
      <c r="I175" s="2" t="n">
        <v>0</v>
      </c>
      <c r="J175" s="2" t="n">
        <v>2</v>
      </c>
      <c r="K175" s="2" t="inlineStr"/>
      <c r="L175" s="2" t="inlineStr">
        <is>
          <t>carbohydrates; fiber</t>
        </is>
      </c>
      <c r="M175" s="2" t="inlineStr">
        <is>
          <t>UNKNOWN carbohydrates: Unknown unit: 'g100ml'; UNKNOWN fiber: Unknown unit: 'g100ml'</t>
        </is>
      </c>
    </row>
    <row r="176">
      <c r="A176" s="2" t="inlineStr">
        <is>
          <t>41</t>
        </is>
      </c>
      <c r="B176" s="2" t="inlineStr">
        <is>
          <t>Diētiskā pārtika, patstāvīgi lietojama, šķidra, šķiedrvielas ne mazāk kā 0,5 g 100ml, ogļhidrāti ne mazāk kā 10 g 100ml, nesatur lipekli, B 12 vitamīn</t>
        </is>
      </c>
      <c r="C176" s="2" t="inlineStr">
        <is>
          <t>nutrition</t>
        </is>
      </c>
      <c r="D176" s="2" t="n">
        <v>1</v>
      </c>
      <c r="E176" s="2" t="inlineStr">
        <is>
          <t>Resource Junior chocolate 200ml</t>
        </is>
      </c>
      <c r="F176" s="5" t="inlineStr">
        <is>
          <t>PARTIALLY_COMPLIANT</t>
        </is>
      </c>
      <c r="G176" s="2" t="n">
        <v>0.714</v>
      </c>
      <c r="H176" s="2" t="n">
        <v>5</v>
      </c>
      <c r="I176" s="2" t="n">
        <v>0</v>
      </c>
      <c r="J176" s="2" t="n">
        <v>2</v>
      </c>
      <c r="K176" s="2" t="inlineStr"/>
      <c r="L176" s="2" t="inlineStr">
        <is>
          <t>carbohydrates; fiber</t>
        </is>
      </c>
      <c r="M176" s="2" t="inlineStr">
        <is>
          <t>UNKNOWN carbohydrates: Unknown unit: 'g100ml'; UNKNOWN fiber: Product has no value for 'fiber'</t>
        </is>
      </c>
    </row>
    <row r="177">
      <c r="A177" s="2" t="inlineStr">
        <is>
          <t>41</t>
        </is>
      </c>
      <c r="B177" s="2" t="inlineStr">
        <is>
          <t>Diētiskā pārtika, patstāvīgi lietojama, šķidra, šķiedrvielas ne mazāk kā 0,5 g 100ml, ogļhidrāti ne mazāk kā 10 g 100ml, nesatur lipekli, B 12 vitamīn</t>
        </is>
      </c>
      <c r="C177" s="2" t="inlineStr">
        <is>
          <t>nutrition</t>
        </is>
      </c>
      <c r="D177" s="2" t="n">
        <v>2</v>
      </c>
      <c r="E177" s="2" t="inlineStr">
        <is>
          <t>Resource Junior vanilla 200ml</t>
        </is>
      </c>
      <c r="F177" s="5" t="inlineStr">
        <is>
          <t>PARTIALLY_COMPLIANT</t>
        </is>
      </c>
      <c r="G177" s="2" t="n">
        <v>0.714</v>
      </c>
      <c r="H177" s="2" t="n">
        <v>5</v>
      </c>
      <c r="I177" s="2" t="n">
        <v>0</v>
      </c>
      <c r="J177" s="2" t="n">
        <v>2</v>
      </c>
      <c r="K177" s="2" t="inlineStr"/>
      <c r="L177" s="2" t="inlineStr">
        <is>
          <t>carbohydrates; fiber</t>
        </is>
      </c>
      <c r="M177" s="2" t="inlineStr">
        <is>
          <t>UNKNOWN carbohydrates: Unknown unit: 'g100ml'; UNKNOWN fiber: Product has no value for 'fiber'</t>
        </is>
      </c>
    </row>
    <row r="178">
      <c r="A178" s="2" t="inlineStr">
        <is>
          <t>41</t>
        </is>
      </c>
      <c r="B178" s="2" t="inlineStr">
        <is>
          <t>Diētiskā pārtika, patstāvīgi lietojama, šķidra, šķiedrvielas ne mazāk kā 0,5 g 100ml, ogļhidrāti ne mazāk kā 10 g 100ml, nesatur lipekli, B 12 vitamīn</t>
        </is>
      </c>
      <c r="C178" s="2" t="inlineStr">
        <is>
          <t>nutrition</t>
        </is>
      </c>
      <c r="D178" s="2" t="n">
        <v>3</v>
      </c>
      <c r="E178" s="2" t="inlineStr">
        <is>
          <t>Resource Junior strawberry 200ml</t>
        </is>
      </c>
      <c r="F178" s="5" t="inlineStr">
        <is>
          <t>PARTIALLY_COMPLIANT</t>
        </is>
      </c>
      <c r="G178" s="2" t="n">
        <v>0.714</v>
      </c>
      <c r="H178" s="2" t="n">
        <v>5</v>
      </c>
      <c r="I178" s="2" t="n">
        <v>0</v>
      </c>
      <c r="J178" s="2" t="n">
        <v>2</v>
      </c>
      <c r="K178" s="2" t="inlineStr"/>
      <c r="L178" s="2" t="inlineStr">
        <is>
          <t>carbohydrates; fiber</t>
        </is>
      </c>
      <c r="M178" s="2" t="inlineStr">
        <is>
          <t>UNKNOWN carbohydrates: Unknown unit: 'g100ml'; UNKNOWN fiber: Product has no value for 'fiber'</t>
        </is>
      </c>
    </row>
    <row r="179">
      <c r="A179" s="2" t="inlineStr">
        <is>
          <t>41</t>
        </is>
      </c>
      <c r="B179" s="2" t="inlineStr">
        <is>
          <t>Diētiskā pārtika, patstāvīgi lietojama, šķidra, šķiedrvielas ne mazāk kā 0,5 g 100ml, ogļhidrāti ne mazāk kā 10 g 100ml, nesatur lipekli, B 12 vitamīn</t>
        </is>
      </c>
      <c r="C179" s="2" t="inlineStr">
        <is>
          <t>nutrition</t>
        </is>
      </c>
      <c r="D179" s="2" t="n">
        <v>4</v>
      </c>
      <c r="E179" s="2" t="inlineStr">
        <is>
          <t>Resource Protein strawberry 200ml</t>
        </is>
      </c>
      <c r="F179" s="5" t="inlineStr">
        <is>
          <t>PARTIALLY_COMPLIANT</t>
        </is>
      </c>
      <c r="G179" s="2" t="n">
        <v>0.714</v>
      </c>
      <c r="H179" s="2" t="n">
        <v>5</v>
      </c>
      <c r="I179" s="2" t="n">
        <v>0</v>
      </c>
      <c r="J179" s="2" t="n">
        <v>2</v>
      </c>
      <c r="K179" s="2" t="inlineStr"/>
      <c r="L179" s="2" t="inlineStr">
        <is>
          <t>carbohydrates; fiber</t>
        </is>
      </c>
      <c r="M179" s="2" t="inlineStr">
        <is>
          <t>UNKNOWN carbohydrates: Unknown unit: 'g100ml'; UNKNOWN fiber: Unknown unit: 'g100ml'</t>
        </is>
      </c>
    </row>
    <row r="180">
      <c r="A180" s="2" t="inlineStr">
        <is>
          <t>41</t>
        </is>
      </c>
      <c r="B180" s="2" t="inlineStr">
        <is>
          <t>Diētiskā pārtika, patstāvīgi lietojama, šķidra, šķiedrvielas ne mazāk kā 0,5 g 100ml, ogļhidrāti ne mazāk kā 10 g 100ml, nesatur lipekli, B 12 vitamīn</t>
        </is>
      </c>
      <c r="C180" s="2" t="inlineStr">
        <is>
          <t>nutrition</t>
        </is>
      </c>
      <c r="D180" s="2" t="n">
        <v>5</v>
      </c>
      <c r="E180" s="2" t="inlineStr">
        <is>
          <t>Resource Protein chocolate 200ml</t>
        </is>
      </c>
      <c r="F180" s="5" t="inlineStr">
        <is>
          <t>PARTIALLY_COMPLIANT</t>
        </is>
      </c>
      <c r="G180" s="2" t="n">
        <v>0.714</v>
      </c>
      <c r="H180" s="2" t="n">
        <v>5</v>
      </c>
      <c r="I180" s="2" t="n">
        <v>0</v>
      </c>
      <c r="J180" s="2" t="n">
        <v>2</v>
      </c>
      <c r="K180" s="2" t="inlineStr"/>
      <c r="L180" s="2" t="inlineStr">
        <is>
          <t>carbohydrates; fiber</t>
        </is>
      </c>
      <c r="M180" s="2" t="inlineStr">
        <is>
          <t>UNKNOWN carbohydrates: Unknown unit: 'g100ml'; UNKNOWN fiber: Unknown unit: 'g100ml'</t>
        </is>
      </c>
    </row>
    <row r="181">
      <c r="A181" s="2" t="inlineStr">
        <is>
          <t>42</t>
        </is>
      </c>
      <c r="B181" s="2" t="inlineStr">
        <is>
          <t>Diētiskā pārtika, patstāvīgi lietojama, šķidra, hiperglikēmijas un/vai cukura diabēta pacientu uzturam, ar zemu glikēmisko indeksu, satur sūkalu un so</t>
        </is>
      </c>
      <c r="C181" s="2" t="inlineStr">
        <is>
          <t>nutrition</t>
        </is>
      </c>
      <c r="D181" s="2" t="n">
        <v>1</v>
      </c>
      <c r="E181" s="2" t="inlineStr">
        <is>
          <t>Oral Impact vanilla 237ml</t>
        </is>
      </c>
      <c r="F181" s="4" t="inlineStr">
        <is>
          <t>NON_COMPLIANT</t>
        </is>
      </c>
      <c r="G181" s="2" t="n">
        <v>0.545</v>
      </c>
      <c r="H181" s="2" t="n">
        <v>6</v>
      </c>
      <c r="I181" s="2" t="n">
        <v>3</v>
      </c>
      <c r="J181" s="2" t="n">
        <v>2</v>
      </c>
      <c r="K181" s="2" t="inlineStr">
        <is>
          <t>energy: 144.0 kcal/100ml vs = 103.0 kcal/100ml; fiber: 1.4 g/100ml vs = 2.1 g/100ml; volume: 237.0 ml vs = 200.0 ml</t>
        </is>
      </c>
      <c r="L181" s="2" t="inlineStr">
        <is>
          <t>monounsaturated_fat; low_glycemic_index</t>
        </is>
      </c>
      <c r="M181" s="2" t="inlineStr">
        <is>
          <t>FAIL energy: 144.0 does not satisfy = 103.0; UNKNOWN monounsaturated_fat: Product has no value for 'monounsaturated_fat'; FAIL fiber: 1.4 does not satisfy = 2.1; FAIL volume: 237.0 ml != 200.0 ml; UNKNOWN low_glycemic_index: Cannot determine 'low_glycemic_index' for this product</t>
        </is>
      </c>
    </row>
    <row r="182">
      <c r="A182" s="2" t="inlineStr">
        <is>
          <t>42</t>
        </is>
      </c>
      <c r="B182" s="2" t="inlineStr">
        <is>
          <t>Diētiskā pārtika, patstāvīgi lietojama, šķidra, hiperglikēmijas un/vai cukura diabēta pacientu uzturam, ar zemu glikēmisko indeksu, satur sūkalu un so</t>
        </is>
      </c>
      <c r="C182" s="2" t="inlineStr">
        <is>
          <t>nutrition</t>
        </is>
      </c>
      <c r="D182" s="2" t="n">
        <v>2</v>
      </c>
      <c r="E182" s="2" t="inlineStr">
        <is>
          <t>Oral Impact tropical 237ml</t>
        </is>
      </c>
      <c r="F182" s="4" t="inlineStr">
        <is>
          <t>NON_COMPLIANT</t>
        </is>
      </c>
      <c r="G182" s="2" t="n">
        <v>0.545</v>
      </c>
      <c r="H182" s="2" t="n">
        <v>6</v>
      </c>
      <c r="I182" s="2" t="n">
        <v>3</v>
      </c>
      <c r="J182" s="2" t="n">
        <v>2</v>
      </c>
      <c r="K182" s="2" t="inlineStr">
        <is>
          <t>energy: 144.0 kcal/100ml vs = 103.0 kcal/100ml; fiber: 1.4 g/100ml vs = 2.1 g/100ml; volume: 237.0 ml vs = 200.0 ml</t>
        </is>
      </c>
      <c r="L182" s="2" t="inlineStr">
        <is>
          <t>monounsaturated_fat; low_glycemic_index</t>
        </is>
      </c>
      <c r="M182" s="2" t="inlineStr">
        <is>
          <t>FAIL energy: 144.0 does not satisfy = 103.0; UNKNOWN monounsaturated_fat: Product has no value for 'monounsaturated_fat'; FAIL fiber: 1.4 does not satisfy = 2.1; FAIL volume: 237.0 ml != 200.0 ml; UNKNOWN low_glycemic_index: Cannot determine 'low_glycemic_index' for this product</t>
        </is>
      </c>
    </row>
    <row r="183">
      <c r="A183" s="2" t="inlineStr">
        <is>
          <t>42</t>
        </is>
      </c>
      <c r="B183" s="2" t="inlineStr">
        <is>
          <t>Diētiskā pārtika, patstāvīgi lietojama, šķidra, hiperglikēmijas un/vai cukura diabēta pacientu uzturam, ar zemu glikēmisko indeksu, satur sūkalu un so</t>
        </is>
      </c>
      <c r="C183" s="2" t="inlineStr">
        <is>
          <t>nutrition</t>
        </is>
      </c>
      <c r="D183" s="2" t="n">
        <v>3</v>
      </c>
      <c r="E183" s="2" t="inlineStr">
        <is>
          <t>Resource Protein strawberry 200ml</t>
        </is>
      </c>
      <c r="F183" s="4" t="inlineStr">
        <is>
          <t>NON_COMPLIANT</t>
        </is>
      </c>
      <c r="G183" s="2" t="n">
        <v>0.545</v>
      </c>
      <c r="H183" s="2" t="n">
        <v>6</v>
      </c>
      <c r="I183" s="2" t="n">
        <v>2</v>
      </c>
      <c r="J183" s="2" t="n">
        <v>3</v>
      </c>
      <c r="K183" s="2" t="inlineStr">
        <is>
          <t>energy: 125.0 kcal/100ml vs = 103.0 kcal/100ml; fiber: 0.0 g/100ml vs = 2.1 g/100ml</t>
        </is>
      </c>
      <c r="L183" s="2" t="inlineStr">
        <is>
          <t>monounsaturated_fat; l_arginine; low_glycemic_index</t>
        </is>
      </c>
      <c r="M183" s="2" t="inlineStr">
        <is>
          <t>FAIL energy: 125.0 does not satisfy = 103.0; UNKNOWN monounsaturated_fat: Product has no value for 'monounsaturated_fat'; FAIL fiber: 0.0 does not satisfy = 2.1; UNKNOWN l_arginine: Product has no value for 'l_arginine'; UNKNOWN low_glycemic_index: Cannot determine 'low_glycemic_index' for this product</t>
        </is>
      </c>
    </row>
    <row r="184">
      <c r="A184" s="2" t="inlineStr">
        <is>
          <t>42</t>
        </is>
      </c>
      <c r="B184" s="2" t="inlineStr">
        <is>
          <t>Diētiskā pārtika, patstāvīgi lietojama, šķidra, hiperglikēmijas un/vai cukura diabēta pacientu uzturam, ar zemu glikēmisko indeksu, satur sūkalu un so</t>
        </is>
      </c>
      <c r="C184" s="2" t="inlineStr">
        <is>
          <t>nutrition</t>
        </is>
      </c>
      <c r="D184" s="2" t="n">
        <v>4</v>
      </c>
      <c r="E184" s="2" t="inlineStr">
        <is>
          <t>Resource Protein chocolate 200ml</t>
        </is>
      </c>
      <c r="F184" s="4" t="inlineStr">
        <is>
          <t>NON_COMPLIANT</t>
        </is>
      </c>
      <c r="G184" s="2" t="n">
        <v>0.545</v>
      </c>
      <c r="H184" s="2" t="n">
        <v>6</v>
      </c>
      <c r="I184" s="2" t="n">
        <v>2</v>
      </c>
      <c r="J184" s="2" t="n">
        <v>3</v>
      </c>
      <c r="K184" s="2" t="inlineStr">
        <is>
          <t>energy: 125.0 kcal/100ml vs = 103.0 kcal/100ml; fiber: 0.5 g/100ml vs = 2.1 g/100ml</t>
        </is>
      </c>
      <c r="L184" s="2" t="inlineStr">
        <is>
          <t>monounsaturated_fat; l_arginine; low_glycemic_index</t>
        </is>
      </c>
      <c r="M184" s="2" t="inlineStr">
        <is>
          <t>FAIL energy: 125.0 does not satisfy = 103.0; UNKNOWN monounsaturated_fat: Product has no value for 'monounsaturated_fat'; FAIL fiber: 0.5 does not satisfy = 2.1; UNKNOWN l_arginine: Product has no value for 'l_arginine'; UNKNOWN low_glycemic_index: Cannot determine 'low_glycemic_index' for this product</t>
        </is>
      </c>
    </row>
    <row r="185">
      <c r="A185" s="2" t="inlineStr">
        <is>
          <t>42</t>
        </is>
      </c>
      <c r="B185" s="2" t="inlineStr">
        <is>
          <t>Diētiskā pārtika, patstāvīgi lietojama, šķidra, hiperglikēmijas un/vai cukura diabēta pacientu uzturam, ar zemu glikēmisko indeksu, satur sūkalu un so</t>
        </is>
      </c>
      <c r="C185" s="2" t="inlineStr">
        <is>
          <t>nutrition</t>
        </is>
      </c>
      <c r="D185" s="2" t="n">
        <v>5</v>
      </c>
      <c r="E185" s="2" t="inlineStr">
        <is>
          <t>Resource 2.0 vanilla 200ml</t>
        </is>
      </c>
      <c r="F185" s="4" t="inlineStr">
        <is>
          <t>NON_COMPLIANT</t>
        </is>
      </c>
      <c r="G185" s="2" t="n">
        <v>0.545</v>
      </c>
      <c r="H185" s="2" t="n">
        <v>6</v>
      </c>
      <c r="I185" s="2" t="n">
        <v>2</v>
      </c>
      <c r="J185" s="2" t="n">
        <v>3</v>
      </c>
      <c r="K185" s="2" t="inlineStr">
        <is>
          <t>energy: 200.0 kcal/100ml vs = 103.0 kcal/100ml; fiber: 0.0 g/100ml vs = 2.1 g/100ml</t>
        </is>
      </c>
      <c r="L185" s="2" t="inlineStr">
        <is>
          <t>monounsaturated_fat; l_arginine; low_glycemic_index</t>
        </is>
      </c>
      <c r="M185" s="2" t="inlineStr">
        <is>
          <t>FAIL energy: 200.0 does not satisfy = 103.0; UNKNOWN monounsaturated_fat: Product has no value for 'monounsaturated_fat'; FAIL fiber: 0.0 does not satisfy = 2.1; UNKNOWN l_arginine: Product has no value for 'l_arginine'; UNKNOWN low_glycemic_index: Cannot determine 'low_glycemic_index' for this product</t>
        </is>
      </c>
    </row>
    <row r="186">
      <c r="A186" s="2" t="inlineStr">
        <is>
          <t>43</t>
        </is>
      </c>
      <c r="B186" s="2" t="inlineStr">
        <is>
          <t>Diētiskā pārtika, patstāvīgi lietojama, šķidra, hiperglikēmijas un/vai cukura diabēta pacientu uzturam, ar zemu glikēmisko indeksu, satur sūkalu+kazeī</t>
        </is>
      </c>
      <c r="C186" s="2" t="inlineStr">
        <is>
          <t>nutrition</t>
        </is>
      </c>
      <c r="D186" s="2" t="n">
        <v>1</v>
      </c>
      <c r="E186" s="2" t="inlineStr">
        <is>
          <t>Resource 2.0 Fibre forest berry 200ml</t>
        </is>
      </c>
      <c r="F186" s="5" t="inlineStr">
        <is>
          <t>PARTIALLY_COMPLIANT</t>
        </is>
      </c>
      <c r="G186" s="2" t="n">
        <v>0.778</v>
      </c>
      <c r="H186" s="2" t="n">
        <v>7</v>
      </c>
      <c r="I186" s="2" t="n">
        <v>0</v>
      </c>
      <c r="J186" s="2" t="n">
        <v>2</v>
      </c>
      <c r="K186" s="2" t="inlineStr"/>
      <c r="L186" s="2" t="inlineStr">
        <is>
          <t>l_arginine; low_glycemic_index</t>
        </is>
      </c>
      <c r="M186" s="2" t="inlineStr">
        <is>
          <t>UNKNOWN l_arginine: Product has no value for 'l_arginine'; UNKNOWN low_glycemic_index: Cannot determine 'low_glycemic_index' for this product</t>
        </is>
      </c>
    </row>
    <row r="187">
      <c r="A187" s="2" t="inlineStr">
        <is>
          <t>43</t>
        </is>
      </c>
      <c r="B187" s="2" t="inlineStr">
        <is>
          <t>Diētiskā pārtika, patstāvīgi lietojama, šķidra, hiperglikēmijas un/vai cukura diabēta pacientu uzturam, ar zemu glikēmisko indeksu, satur sūkalu+kazeī</t>
        </is>
      </c>
      <c r="C187" s="2" t="inlineStr">
        <is>
          <t>nutrition</t>
        </is>
      </c>
      <c r="D187" s="2" t="n">
        <v>2</v>
      </c>
      <c r="E187" s="2" t="inlineStr">
        <is>
          <t>Resource 2.0 Fibre coffee 200ml</t>
        </is>
      </c>
      <c r="F187" s="5" t="inlineStr">
        <is>
          <t>PARTIALLY_COMPLIANT</t>
        </is>
      </c>
      <c r="G187" s="2" t="n">
        <v>0.778</v>
      </c>
      <c r="H187" s="2" t="n">
        <v>7</v>
      </c>
      <c r="I187" s="2" t="n">
        <v>0</v>
      </c>
      <c r="J187" s="2" t="n">
        <v>2</v>
      </c>
      <c r="K187" s="2" t="inlineStr"/>
      <c r="L187" s="2" t="inlineStr">
        <is>
          <t>l_arginine; low_glycemic_index</t>
        </is>
      </c>
      <c r="M187" s="2" t="inlineStr">
        <is>
          <t>UNKNOWN l_arginine: Product has no value for 'l_arginine'; UNKNOWN low_glycemic_index: Cannot determine 'low_glycemic_index' for this product</t>
        </is>
      </c>
    </row>
    <row r="188">
      <c r="A188" s="2" t="inlineStr">
        <is>
          <t>43</t>
        </is>
      </c>
      <c r="B188" s="2" t="inlineStr">
        <is>
          <t>Diētiskā pārtika, patstāvīgi lietojama, šķidra, hiperglikēmijas un/vai cukura diabēta pacientu uzturam, ar zemu glikēmisko indeksu, satur sūkalu+kazeī</t>
        </is>
      </c>
      <c r="C188" s="2" t="inlineStr">
        <is>
          <t>nutrition</t>
        </is>
      </c>
      <c r="D188" s="2" t="n">
        <v>3</v>
      </c>
      <c r="E188" s="2" t="inlineStr">
        <is>
          <t>Resource Diabet Plus vanilla 200ml</t>
        </is>
      </c>
      <c r="F188" s="5" t="inlineStr">
        <is>
          <t>PARTIALLY_COMPLIANT</t>
        </is>
      </c>
      <c r="G188" s="2" t="n">
        <v>0.778</v>
      </c>
      <c r="H188" s="2" t="n">
        <v>7</v>
      </c>
      <c r="I188" s="2" t="n">
        <v>0</v>
      </c>
      <c r="J188" s="2" t="n">
        <v>2</v>
      </c>
      <c r="K188" s="2" t="inlineStr"/>
      <c r="L188" s="2" t="inlineStr">
        <is>
          <t>l_arginine; low_glycemic_index</t>
        </is>
      </c>
      <c r="M188" s="2" t="inlineStr">
        <is>
          <t>UNKNOWN l_arginine: Product has no value for 'l_arginine'; UNKNOWN low_glycemic_index: Cannot determine 'low_glycemic_index' for this product</t>
        </is>
      </c>
    </row>
    <row r="189">
      <c r="A189" s="2" t="inlineStr">
        <is>
          <t>43</t>
        </is>
      </c>
      <c r="B189" s="2" t="inlineStr">
        <is>
          <t>Diētiskā pārtika, patstāvīgi lietojama, šķidra, hiperglikēmijas un/vai cukura diabēta pacientu uzturam, ar zemu glikēmisko indeksu, satur sūkalu+kazeī</t>
        </is>
      </c>
      <c r="C189" s="2" t="inlineStr">
        <is>
          <t>nutrition</t>
        </is>
      </c>
      <c r="D189" s="2" t="n">
        <v>4</v>
      </c>
      <c r="E189" s="2" t="inlineStr">
        <is>
          <t>Resource Diabet Plus strawberry 200ml</t>
        </is>
      </c>
      <c r="F189" s="5" t="inlineStr">
        <is>
          <t>PARTIALLY_COMPLIANT</t>
        </is>
      </c>
      <c r="G189" s="2" t="n">
        <v>0.778</v>
      </c>
      <c r="H189" s="2" t="n">
        <v>7</v>
      </c>
      <c r="I189" s="2" t="n">
        <v>0</v>
      </c>
      <c r="J189" s="2" t="n">
        <v>2</v>
      </c>
      <c r="K189" s="2" t="inlineStr"/>
      <c r="L189" s="2" t="inlineStr">
        <is>
          <t>l_arginine; low_glycemic_index</t>
        </is>
      </c>
      <c r="M189" s="2" t="inlineStr">
        <is>
          <t>UNKNOWN l_arginine: Product has no value for 'l_arginine'; UNKNOWN low_glycemic_index: Cannot determine 'low_glycemic_index' for this product</t>
        </is>
      </c>
    </row>
    <row r="190">
      <c r="A190" s="2" t="inlineStr">
        <is>
          <t>43</t>
        </is>
      </c>
      <c r="B190" s="2" t="inlineStr">
        <is>
          <t>Diētiskā pārtika, patstāvīgi lietojama, šķidra, hiperglikēmijas un/vai cukura diabēta pacientu uzturam, ar zemu glikēmisko indeksu, satur sūkalu+kazeī</t>
        </is>
      </c>
      <c r="C190" s="2" t="inlineStr">
        <is>
          <t>nutrition</t>
        </is>
      </c>
      <c r="D190" s="2" t="n">
        <v>5</v>
      </c>
      <c r="E190" s="2" t="inlineStr">
        <is>
          <t>Oral Impact vanilla 237ml</t>
        </is>
      </c>
      <c r="F190" s="4" t="inlineStr">
        <is>
          <t>NON_COMPLIANT</t>
        </is>
      </c>
      <c r="G190" s="2" t="n">
        <v>0.667</v>
      </c>
      <c r="H190" s="2" t="n">
        <v>6</v>
      </c>
      <c r="I190" s="2" t="n">
        <v>2</v>
      </c>
      <c r="J190" s="2" t="n">
        <v>1</v>
      </c>
      <c r="K190" s="2" t="inlineStr">
        <is>
          <t>fiber: 1.4 g/100ml vs &gt;= 2.0 g/100ml; volume: 237.0 ml vs = 200.0 ml</t>
        </is>
      </c>
      <c r="L190" s="2" t="inlineStr">
        <is>
          <t>low_glycemic_index</t>
        </is>
      </c>
      <c r="M190" s="2" t="inlineStr">
        <is>
          <t>FAIL fiber: 1.4 does not satisfy &gt;= 2.0; FAIL volume: 237.0 ml != 200.0 ml; UNKNOWN low_glycemic_index: Cannot determine 'low_glycemic_index' for this product</t>
        </is>
      </c>
    </row>
    <row r="191">
      <c r="A191" s="2" t="inlineStr">
        <is>
          <t>44</t>
        </is>
      </c>
      <c r="B191" s="2" t="inlineStr">
        <is>
          <t>Diētiskā pārtika, ar šķiedrvielām, patstāvīgi lietojama,  šķidra, pilnvērtīga uztura nodrošināšanai pacientiem ilgtošai lietošanai ar palielinātu olba</t>
        </is>
      </c>
      <c r="C191" s="2" t="inlineStr">
        <is>
          <t>nutrition</t>
        </is>
      </c>
      <c r="D191" s="2" t="n">
        <v>1</v>
      </c>
      <c r="E191" s="2" t="inlineStr">
        <is>
          <t>Resource 2.0 Fibre forest berry 200ml</t>
        </is>
      </c>
      <c r="F191" s="4" t="inlineStr">
        <is>
          <t>NON_COMPLIANT</t>
        </is>
      </c>
      <c r="G191" s="2" t="n">
        <v>0.667</v>
      </c>
      <c r="H191" s="2" t="n">
        <v>8</v>
      </c>
      <c r="I191" s="2" t="n">
        <v>1</v>
      </c>
      <c r="J191" s="2" t="n">
        <v>3</v>
      </c>
      <c r="K191" s="2" t="inlineStr">
        <is>
          <t>energy: 200.0 kcal/100ml vs = 156.0 kcal/100ml</t>
        </is>
      </c>
      <c r="L191" s="2" t="inlineStr">
        <is>
          <t>fish_oil; l_arginine; mct</t>
        </is>
      </c>
      <c r="M191" s="2" t="inlineStr">
        <is>
          <t>FAIL energy: 200.0 does not satisfy = 156.0; UNKNOWN fish_oil: Product has no value for 'fish_oil'; UNKNOWN l_arginine: Product has no value for 'l_arginine'; UNKNOWN mct: Product has no value for 'mct'</t>
        </is>
      </c>
    </row>
    <row r="192">
      <c r="A192" s="2" t="inlineStr">
        <is>
          <t>44</t>
        </is>
      </c>
      <c r="B192" s="2" t="inlineStr">
        <is>
          <t>Diētiskā pārtika, ar šķiedrvielām, patstāvīgi lietojama,  šķidra, pilnvērtīga uztura nodrošināšanai pacientiem ilgtošai lietošanai ar palielinātu olba</t>
        </is>
      </c>
      <c r="C192" s="2" t="inlineStr">
        <is>
          <t>nutrition</t>
        </is>
      </c>
      <c r="D192" s="2" t="n">
        <v>2</v>
      </c>
      <c r="E192" s="2" t="inlineStr">
        <is>
          <t>Resource 2.0 Fibre coffee 200ml</t>
        </is>
      </c>
      <c r="F192" s="4" t="inlineStr">
        <is>
          <t>NON_COMPLIANT</t>
        </is>
      </c>
      <c r="G192" s="2" t="n">
        <v>0.667</v>
      </c>
      <c r="H192" s="2" t="n">
        <v>8</v>
      </c>
      <c r="I192" s="2" t="n">
        <v>1</v>
      </c>
      <c r="J192" s="2" t="n">
        <v>3</v>
      </c>
      <c r="K192" s="2" t="inlineStr">
        <is>
          <t>energy: 200.0 kcal/100ml vs = 156.0 kcal/100ml</t>
        </is>
      </c>
      <c r="L192" s="2" t="inlineStr">
        <is>
          <t>fish_oil; l_arginine; mct</t>
        </is>
      </c>
      <c r="M192" s="2" t="inlineStr">
        <is>
          <t>FAIL energy: 200.0 does not satisfy = 156.0; UNKNOWN fish_oil: Product has no value for 'fish_oil'; UNKNOWN l_arginine: Product has no value for 'l_arginine'; UNKNOWN mct: Product has no value for 'mct'</t>
        </is>
      </c>
    </row>
    <row r="193">
      <c r="A193" s="2" t="inlineStr">
        <is>
          <t>44</t>
        </is>
      </c>
      <c r="B193" s="2" t="inlineStr">
        <is>
          <t>Diētiskā pārtika, ar šķiedrvielām, patstāvīgi lietojama,  šķidra, pilnvērtīga uztura nodrošināšanai pacientiem ilgtošai lietošanai ar palielinātu olba</t>
        </is>
      </c>
      <c r="C193" s="2" t="inlineStr">
        <is>
          <t>nutrition</t>
        </is>
      </c>
      <c r="D193" s="2" t="n">
        <v>3</v>
      </c>
      <c r="E193" s="2" t="inlineStr">
        <is>
          <t>Resource Diabet Plus vanilla 200ml</t>
        </is>
      </c>
      <c r="F193" s="4" t="inlineStr">
        <is>
          <t>NON_COMPLIANT</t>
        </is>
      </c>
      <c r="G193" s="2" t="n">
        <v>0.667</v>
      </c>
      <c r="H193" s="2" t="n">
        <v>8</v>
      </c>
      <c r="I193" s="2" t="n">
        <v>1</v>
      </c>
      <c r="J193" s="2" t="n">
        <v>3</v>
      </c>
      <c r="K193" s="2" t="inlineStr">
        <is>
          <t>carbohydrates: 15.7 g/100ml vs &gt;= 20.0 g/100ml</t>
        </is>
      </c>
      <c r="L193" s="2" t="inlineStr">
        <is>
          <t>fish_oil; l_arginine; mct</t>
        </is>
      </c>
      <c r="M193" s="2" t="inlineStr">
        <is>
          <t>FAIL carbohydrates: 15.7 does not satisfy &gt;= 20.0; UNKNOWN fish_oil: Product has no value for 'fish_oil'; UNKNOWN l_arginine: Product has no value for 'l_arginine'; UNKNOWN mct: Product has no value for 'mct'</t>
        </is>
      </c>
    </row>
    <row r="194">
      <c r="A194" s="2" t="inlineStr">
        <is>
          <t>44</t>
        </is>
      </c>
      <c r="B194" s="2" t="inlineStr">
        <is>
          <t>Diētiskā pārtika, ar šķiedrvielām, patstāvīgi lietojama,  šķidra, pilnvērtīga uztura nodrošināšanai pacientiem ilgtošai lietošanai ar palielinātu olba</t>
        </is>
      </c>
      <c r="C194" s="2" t="inlineStr">
        <is>
          <t>nutrition</t>
        </is>
      </c>
      <c r="D194" s="2" t="n">
        <v>4</v>
      </c>
      <c r="E194" s="2" t="inlineStr">
        <is>
          <t>Resource Diabet Plus strawberry 200ml</t>
        </is>
      </c>
      <c r="F194" s="4" t="inlineStr">
        <is>
          <t>NON_COMPLIANT</t>
        </is>
      </c>
      <c r="G194" s="2" t="n">
        <v>0.667</v>
      </c>
      <c r="H194" s="2" t="n">
        <v>8</v>
      </c>
      <c r="I194" s="2" t="n">
        <v>1</v>
      </c>
      <c r="J194" s="2" t="n">
        <v>3</v>
      </c>
      <c r="K194" s="2" t="inlineStr">
        <is>
          <t>carbohydrates: 15.7 g/100ml vs &gt;= 20.0 g/100ml</t>
        </is>
      </c>
      <c r="L194" s="2" t="inlineStr">
        <is>
          <t>fish_oil; l_arginine; mct</t>
        </is>
      </c>
      <c r="M194" s="2" t="inlineStr">
        <is>
          <t>FAIL carbohydrates: 15.7 does not satisfy &gt;= 20.0; UNKNOWN fish_oil: Product has no value for 'fish_oil'; UNKNOWN l_arginine: Product has no value for 'l_arginine'; UNKNOWN mct: Product has no value for 'mct'</t>
        </is>
      </c>
    </row>
    <row r="195">
      <c r="A195" s="2" t="inlineStr">
        <is>
          <t>44</t>
        </is>
      </c>
      <c r="B195" s="2" t="inlineStr">
        <is>
          <t>Diētiskā pārtika, ar šķiedrvielām, patstāvīgi lietojama,  šķidra, pilnvērtīga uztura nodrošināšanai pacientiem ilgtošai lietošanai ar palielinātu olba</t>
        </is>
      </c>
      <c r="C195" s="2" t="inlineStr">
        <is>
          <t>nutrition</t>
        </is>
      </c>
      <c r="D195" s="2" t="n">
        <v>5</v>
      </c>
      <c r="E195" s="2" t="inlineStr">
        <is>
          <t>Oral Impact vanilla 237ml</t>
        </is>
      </c>
      <c r="F195" s="4" t="inlineStr">
        <is>
          <t>NON_COMPLIANT</t>
        </is>
      </c>
      <c r="G195" s="2" t="n">
        <v>0.583</v>
      </c>
      <c r="H195" s="2" t="n">
        <v>7</v>
      </c>
      <c r="I195" s="2" t="n">
        <v>4</v>
      </c>
      <c r="J195" s="2" t="n">
        <v>1</v>
      </c>
      <c r="K195" s="2" t="inlineStr">
        <is>
          <t>fat: 3.9 g/100ml vs &gt;= 5.0 g/100ml; fiber: 1.4 g/100ml vs &gt;= 2.0 g/100ml; volume: 237.0 ml vs = 200.0 ml; mct: 1.1 g/100ml vs &gt;= 2.5 g/100ml</t>
        </is>
      </c>
      <c r="L195" s="2" t="inlineStr">
        <is>
          <t>fish_oil</t>
        </is>
      </c>
      <c r="M195" s="2" t="inlineStr">
        <is>
          <t>FAIL fat: 3.9 does not satisfy &gt;= 5.0; FAIL fiber: 1.4 does not satisfy &gt;= 2.0; FAIL volume: 237.0 ml != 200.0 ml; UNKNOWN fish_oil: Product has no value for 'fish_oil'; FAIL mct: 1.1 does not satisfy &gt;= 2.5</t>
        </is>
      </c>
    </row>
    <row r="196">
      <c r="A196" s="2" t="inlineStr">
        <is>
          <t>45</t>
        </is>
      </c>
      <c r="B196" s="2" t="inlineStr">
        <is>
          <t>Diētiskā pārtika, ar šķiedrvielām, patstāvīgi lietojama,  šķidra, pilnvērtīga uztura nodrošināšanai pacientiem ilgtošai lietošanai ar palielinātu olba</t>
        </is>
      </c>
      <c r="C196" s="2" t="inlineStr">
        <is>
          <t>nutrition</t>
        </is>
      </c>
      <c r="D196" s="2" t="n">
        <v>1</v>
      </c>
      <c r="E196" s="2" t="inlineStr">
        <is>
          <t>Resource 2.0 Fibre forest berry 200ml</t>
        </is>
      </c>
      <c r="F196" s="5" t="inlineStr">
        <is>
          <t>PARTIALLY_COMPLIANT</t>
        </is>
      </c>
      <c r="G196" s="2" t="n">
        <v>0.9</v>
      </c>
      <c r="H196" s="2" t="n">
        <v>9</v>
      </c>
      <c r="I196" s="2" t="n">
        <v>0</v>
      </c>
      <c r="J196" s="2" t="n">
        <v>1</v>
      </c>
      <c r="K196" s="2" t="inlineStr"/>
      <c r="L196" s="2" t="inlineStr">
        <is>
          <t>l_arginine</t>
        </is>
      </c>
      <c r="M196" s="2" t="inlineStr">
        <is>
          <t>UNKNOWN l_arginine: Product has no value for 'l_arginine'</t>
        </is>
      </c>
    </row>
    <row r="197">
      <c r="A197" s="2" t="inlineStr">
        <is>
          <t>45</t>
        </is>
      </c>
      <c r="B197" s="2" t="inlineStr">
        <is>
          <t>Diētiskā pārtika, ar šķiedrvielām, patstāvīgi lietojama,  šķidra, pilnvērtīga uztura nodrošināšanai pacientiem ilgtošai lietošanai ar palielinātu olba</t>
        </is>
      </c>
      <c r="C197" s="2" t="inlineStr">
        <is>
          <t>nutrition</t>
        </is>
      </c>
      <c r="D197" s="2" t="n">
        <v>2</v>
      </c>
      <c r="E197" s="2" t="inlineStr">
        <is>
          <t>Resource 2.0 Fibre coffee 200ml</t>
        </is>
      </c>
      <c r="F197" s="5" t="inlineStr">
        <is>
          <t>PARTIALLY_COMPLIANT</t>
        </is>
      </c>
      <c r="G197" s="2" t="n">
        <v>0.9</v>
      </c>
      <c r="H197" s="2" t="n">
        <v>9</v>
      </c>
      <c r="I197" s="2" t="n">
        <v>0</v>
      </c>
      <c r="J197" s="2" t="n">
        <v>1</v>
      </c>
      <c r="K197" s="2" t="inlineStr"/>
      <c r="L197" s="2" t="inlineStr">
        <is>
          <t>l_arginine</t>
        </is>
      </c>
      <c r="M197" s="2" t="inlineStr">
        <is>
          <t>UNKNOWN l_arginine: Product has no value for 'l_arginine'</t>
        </is>
      </c>
    </row>
    <row r="198">
      <c r="A198" s="2" t="inlineStr">
        <is>
          <t>45</t>
        </is>
      </c>
      <c r="B198" s="2" t="inlineStr">
        <is>
          <t>Diētiskā pārtika, ar šķiedrvielām, patstāvīgi lietojama,  šķidra, pilnvērtīga uztura nodrošināšanai pacientiem ilgtošai lietošanai ar palielinātu olba</t>
        </is>
      </c>
      <c r="C198" s="2" t="inlineStr">
        <is>
          <t>nutrition</t>
        </is>
      </c>
      <c r="D198" s="2" t="n">
        <v>3</v>
      </c>
      <c r="E198" s="2" t="inlineStr">
        <is>
          <t>Resource Diabet Plus vanilla 200ml</t>
        </is>
      </c>
      <c r="F198" s="4" t="inlineStr">
        <is>
          <t>NON_COMPLIANT</t>
        </is>
      </c>
      <c r="G198" s="2" t="n">
        <v>0.8</v>
      </c>
      <c r="H198" s="2" t="n">
        <v>8</v>
      </c>
      <c r="I198" s="2" t="n">
        <v>1</v>
      </c>
      <c r="J198" s="2" t="n">
        <v>1</v>
      </c>
      <c r="K198" s="2" t="inlineStr">
        <is>
          <t>carbohydrates: 15.7 g/100ml vs &gt;= 20.0 g/100ml</t>
        </is>
      </c>
      <c r="L198" s="2" t="inlineStr">
        <is>
          <t>l_arginine</t>
        </is>
      </c>
      <c r="M198" s="2" t="inlineStr">
        <is>
          <t>FAIL carbohydrates: 15.7 does not satisfy &gt;= 20.0; UNKNOWN l_arginine: Product has no value for 'l_arginine'</t>
        </is>
      </c>
    </row>
    <row r="199">
      <c r="A199" s="2" t="inlineStr">
        <is>
          <t>45</t>
        </is>
      </c>
      <c r="B199" s="2" t="inlineStr">
        <is>
          <t>Diētiskā pārtika, ar šķiedrvielām, patstāvīgi lietojama,  šķidra, pilnvērtīga uztura nodrošināšanai pacientiem ilgtošai lietošanai ar palielinātu olba</t>
        </is>
      </c>
      <c r="C199" s="2" t="inlineStr">
        <is>
          <t>nutrition</t>
        </is>
      </c>
      <c r="D199" s="2" t="n">
        <v>4</v>
      </c>
      <c r="E199" s="2" t="inlineStr">
        <is>
          <t>Resource Diabet Plus strawberry 200ml</t>
        </is>
      </c>
      <c r="F199" s="4" t="inlineStr">
        <is>
          <t>NON_COMPLIANT</t>
        </is>
      </c>
      <c r="G199" s="2" t="n">
        <v>0.8</v>
      </c>
      <c r="H199" s="2" t="n">
        <v>8</v>
      </c>
      <c r="I199" s="2" t="n">
        <v>1</v>
      </c>
      <c r="J199" s="2" t="n">
        <v>1</v>
      </c>
      <c r="K199" s="2" t="inlineStr">
        <is>
          <t>carbohydrates: 15.7 g/100ml vs &gt;= 20.0 g/100ml</t>
        </is>
      </c>
      <c r="L199" s="2" t="inlineStr">
        <is>
          <t>l_arginine</t>
        </is>
      </c>
      <c r="M199" s="2" t="inlineStr">
        <is>
          <t>FAIL carbohydrates: 15.7 does not satisfy &gt;= 20.0; UNKNOWN l_arginine: Product has no value for 'l_arginine'</t>
        </is>
      </c>
    </row>
    <row r="200">
      <c r="A200" s="2" t="inlineStr">
        <is>
          <t>45</t>
        </is>
      </c>
      <c r="B200" s="2" t="inlineStr">
        <is>
          <t>Diētiskā pārtika, ar šķiedrvielām, patstāvīgi lietojama,  šķidra, pilnvērtīga uztura nodrošināšanai pacientiem ilgtošai lietošanai ar palielinātu olba</t>
        </is>
      </c>
      <c r="C200" s="2" t="inlineStr">
        <is>
          <t>nutrition</t>
        </is>
      </c>
      <c r="D200" s="2" t="n">
        <v>5</v>
      </c>
      <c r="E200" s="2" t="inlineStr">
        <is>
          <t>Isosource 2.0 Protein Fibre 500 ml</t>
        </is>
      </c>
      <c r="F200" s="4" t="inlineStr">
        <is>
          <t>NON_COMPLIANT</t>
        </is>
      </c>
      <c r="G200" s="2" t="n">
        <v>0.7</v>
      </c>
      <c r="H200" s="2" t="n">
        <v>7</v>
      </c>
      <c r="I200" s="2" t="n">
        <v>2</v>
      </c>
      <c r="J200" s="2" t="n">
        <v>1</v>
      </c>
      <c r="K200" s="2" t="inlineStr">
        <is>
          <t>volume: 500.0 ml vs = 200.0 ml; route: enteral vs oral</t>
        </is>
      </c>
      <c r="L200" s="2" t="inlineStr">
        <is>
          <t>l_arginine</t>
        </is>
      </c>
      <c r="M200" s="2" t="inlineStr">
        <is>
          <t>FAIL volume: 500.0 ml != 200.0 ml; UNKNOWN l_arginine: Product has no value for 'l_arginine'; FAIL route: 'enteral' != 'oral'</t>
        </is>
      </c>
    </row>
    <row r="201">
      <c r="A201" s="2" t="inlineStr">
        <is>
          <t>46</t>
        </is>
      </c>
      <c r="B201" s="2" t="inlineStr">
        <is>
          <t>Diētiskā pārtika, patstāvīgi lietojama, šķidra, pilnvērtīga uztura nodrošināšanai pacientiem ilgtošai lietošanai ar palielinātu olbaltumvielu (ne mazā</t>
        </is>
      </c>
      <c r="C201" s="2" t="inlineStr">
        <is>
          <t>nutrition</t>
        </is>
      </c>
      <c r="D201" s="2" t="n">
        <v>1</v>
      </c>
      <c r="E201" s="2" t="inlineStr">
        <is>
          <t>Resource 2.0 vanilla 200ml</t>
        </is>
      </c>
      <c r="F201" s="5" t="inlineStr">
        <is>
          <t>PARTIALLY_COMPLIANT</t>
        </is>
      </c>
      <c r="G201" s="2" t="n">
        <v>0.778</v>
      </c>
      <c r="H201" s="2" t="n">
        <v>7</v>
      </c>
      <c r="I201" s="2" t="n">
        <v>0</v>
      </c>
      <c r="J201" s="2" t="n">
        <v>2</v>
      </c>
      <c r="K201" s="2" t="inlineStr"/>
      <c r="L201" s="2" t="inlineStr">
        <is>
          <t>fish_oil; l_arginine</t>
        </is>
      </c>
      <c r="M201" s="2" t="inlineStr">
        <is>
          <t>UNKNOWN fish_oil: Product has no value for 'fish_oil'; UNKNOWN l_arginine: Product has no value for 'l_arginine'</t>
        </is>
      </c>
    </row>
    <row r="202">
      <c r="A202" s="2" t="inlineStr">
        <is>
          <t>46</t>
        </is>
      </c>
      <c r="B202" s="2" t="inlineStr">
        <is>
          <t>Diētiskā pārtika, patstāvīgi lietojama, šķidra, pilnvērtīga uztura nodrošināšanai pacientiem ilgtošai lietošanai ar palielinātu olbaltumvielu (ne mazā</t>
        </is>
      </c>
      <c r="C202" s="2" t="inlineStr">
        <is>
          <t>nutrition</t>
        </is>
      </c>
      <c r="D202" s="2" t="n">
        <v>2</v>
      </c>
      <c r="E202" s="2" t="inlineStr">
        <is>
          <t>Resource 2.0 apricot 200ml</t>
        </is>
      </c>
      <c r="F202" s="5" t="inlineStr">
        <is>
          <t>PARTIALLY_COMPLIANT</t>
        </is>
      </c>
      <c r="G202" s="2" t="n">
        <v>0.778</v>
      </c>
      <c r="H202" s="2" t="n">
        <v>7</v>
      </c>
      <c r="I202" s="2" t="n">
        <v>0</v>
      </c>
      <c r="J202" s="2" t="n">
        <v>2</v>
      </c>
      <c r="K202" s="2" t="inlineStr"/>
      <c r="L202" s="2" t="inlineStr">
        <is>
          <t>fish_oil; l_arginine</t>
        </is>
      </c>
      <c r="M202" s="2" t="inlineStr">
        <is>
          <t>UNKNOWN fish_oil: Product has no value for 'fish_oil'; UNKNOWN l_arginine: Product has no value for 'l_arginine'</t>
        </is>
      </c>
    </row>
    <row r="203">
      <c r="A203" s="2" t="inlineStr">
        <is>
          <t>46</t>
        </is>
      </c>
      <c r="B203" s="2" t="inlineStr">
        <is>
          <t>Diētiskā pārtika, patstāvīgi lietojama, šķidra, pilnvērtīga uztura nodrošināšanai pacientiem ilgtošai lietošanai ar palielinātu olbaltumvielu (ne mazā</t>
        </is>
      </c>
      <c r="C203" s="2" t="inlineStr">
        <is>
          <t>nutrition</t>
        </is>
      </c>
      <c r="D203" s="2" t="n">
        <v>3</v>
      </c>
      <c r="E203" s="2" t="inlineStr">
        <is>
          <t>Resource 2.0 Fibre forest berry 200ml</t>
        </is>
      </c>
      <c r="F203" s="5" t="inlineStr">
        <is>
          <t>PARTIALLY_COMPLIANT</t>
        </is>
      </c>
      <c r="G203" s="2" t="n">
        <v>0.778</v>
      </c>
      <c r="H203" s="2" t="n">
        <v>7</v>
      </c>
      <c r="I203" s="2" t="n">
        <v>0</v>
      </c>
      <c r="J203" s="2" t="n">
        <v>2</v>
      </c>
      <c r="K203" s="2" t="inlineStr"/>
      <c r="L203" s="2" t="inlineStr">
        <is>
          <t>fish_oil; l_arginine</t>
        </is>
      </c>
      <c r="M203" s="2" t="inlineStr">
        <is>
          <t>UNKNOWN fish_oil: Product has no value for 'fish_oil'; UNKNOWN l_arginine: Product has no value for 'l_arginine'</t>
        </is>
      </c>
    </row>
    <row r="204">
      <c r="A204" s="2" t="inlineStr">
        <is>
          <t>46</t>
        </is>
      </c>
      <c r="B204" s="2" t="inlineStr">
        <is>
          <t>Diētiskā pārtika, patstāvīgi lietojama, šķidra, pilnvērtīga uztura nodrošināšanai pacientiem ilgtošai lietošanai ar palielinātu olbaltumvielu (ne mazā</t>
        </is>
      </c>
      <c r="C204" s="2" t="inlineStr">
        <is>
          <t>nutrition</t>
        </is>
      </c>
      <c r="D204" s="2" t="n">
        <v>4</v>
      </c>
      <c r="E204" s="2" t="inlineStr">
        <is>
          <t>Resource 2.0 Fibre coffee 200ml</t>
        </is>
      </c>
      <c r="F204" s="5" t="inlineStr">
        <is>
          <t>PARTIALLY_COMPLIANT</t>
        </is>
      </c>
      <c r="G204" s="2" t="n">
        <v>0.778</v>
      </c>
      <c r="H204" s="2" t="n">
        <v>7</v>
      </c>
      <c r="I204" s="2" t="n">
        <v>0</v>
      </c>
      <c r="J204" s="2" t="n">
        <v>2</v>
      </c>
      <c r="K204" s="2" t="inlineStr"/>
      <c r="L204" s="2" t="inlineStr">
        <is>
          <t>fish_oil; l_arginine</t>
        </is>
      </c>
      <c r="M204" s="2" t="inlineStr">
        <is>
          <t>UNKNOWN fish_oil: Product has no value for 'fish_oil'; UNKNOWN l_arginine: Product has no value for 'l_arginine'</t>
        </is>
      </c>
    </row>
    <row r="205">
      <c r="A205" s="2" t="inlineStr">
        <is>
          <t>46</t>
        </is>
      </c>
      <c r="B205" s="2" t="inlineStr">
        <is>
          <t>Diētiskā pārtika, patstāvīgi lietojama, šķidra, pilnvērtīga uztura nodrošināšanai pacientiem ilgtošai lietošanai ar palielinātu olbaltumvielu (ne mazā</t>
        </is>
      </c>
      <c r="C205" s="2" t="inlineStr">
        <is>
          <t>nutrition</t>
        </is>
      </c>
      <c r="D205" s="2" t="n">
        <v>5</v>
      </c>
      <c r="E205" s="2" t="inlineStr">
        <is>
          <t>Resource Junior chocolate 200ml</t>
        </is>
      </c>
      <c r="F205" s="4" t="inlineStr">
        <is>
          <t>NON_COMPLIANT</t>
        </is>
      </c>
      <c r="G205" s="2" t="n">
        <v>0.667</v>
      </c>
      <c r="H205" s="2" t="n">
        <v>6</v>
      </c>
      <c r="I205" s="2" t="n">
        <v>1</v>
      </c>
      <c r="J205" s="2" t="n">
        <v>2</v>
      </c>
      <c r="K205" s="2" t="inlineStr">
        <is>
          <t>protein: 3.0 g/100ml vs &gt;= 6.0 g/100ml</t>
        </is>
      </c>
      <c r="L205" s="2" t="inlineStr">
        <is>
          <t>fish_oil; l_arginine</t>
        </is>
      </c>
      <c r="M205" s="2" t="inlineStr">
        <is>
          <t>FAIL protein: 3.0 does not satisfy &gt;= 6.0; UNKNOWN fish_oil: Product has no value for 'fish_oil'; UNKNOWN l_arginine: Product has no value for 'l_arginine'</t>
        </is>
      </c>
    </row>
    <row r="206">
      <c r="A206" s="2" t="inlineStr">
        <is>
          <t>47</t>
        </is>
      </c>
      <c r="B206" s="2" t="inlineStr">
        <is>
          <t>Diētiskā pārtika, patstāvīgi lietojama, šķidra, pilnvērtīga uztura nodrošināšanai pacientiem ilgtošai lietošanai ar palielinātu olbaltumvielu (ne mazā</t>
        </is>
      </c>
      <c r="C206" s="2" t="inlineStr">
        <is>
          <t>nutrition</t>
        </is>
      </c>
      <c r="D206" s="2" t="n">
        <v>1</v>
      </c>
      <c r="E206" s="2" t="inlineStr">
        <is>
          <t>Resource 2.0 vanilla 200ml</t>
        </is>
      </c>
      <c r="F206" s="5" t="inlineStr">
        <is>
          <t>PARTIALLY_COMPLIANT</t>
        </is>
      </c>
      <c r="G206" s="2" t="n">
        <v>0.778</v>
      </c>
      <c r="H206" s="2" t="n">
        <v>7</v>
      </c>
      <c r="I206" s="2" t="n">
        <v>0</v>
      </c>
      <c r="J206" s="2" t="n">
        <v>2</v>
      </c>
      <c r="K206" s="2" t="inlineStr"/>
      <c r="L206" s="2" t="inlineStr">
        <is>
          <t>fish_oil; l_arginine</t>
        </is>
      </c>
      <c r="M206" s="2" t="inlineStr">
        <is>
          <t>UNKNOWN fish_oil: Product has no value for 'fish_oil'; UNKNOWN l_arginine: Product has no value for 'l_arginine'</t>
        </is>
      </c>
    </row>
    <row r="207">
      <c r="A207" s="2" t="inlineStr">
        <is>
          <t>47</t>
        </is>
      </c>
      <c r="B207" s="2" t="inlineStr">
        <is>
          <t>Diētiskā pārtika, patstāvīgi lietojama, šķidra, pilnvērtīga uztura nodrošināšanai pacientiem ilgtošai lietošanai ar palielinātu olbaltumvielu (ne mazā</t>
        </is>
      </c>
      <c r="C207" s="2" t="inlineStr">
        <is>
          <t>nutrition</t>
        </is>
      </c>
      <c r="D207" s="2" t="n">
        <v>2</v>
      </c>
      <c r="E207" s="2" t="inlineStr">
        <is>
          <t>Resource 2.0 apricot 200ml</t>
        </is>
      </c>
      <c r="F207" s="5" t="inlineStr">
        <is>
          <t>PARTIALLY_COMPLIANT</t>
        </is>
      </c>
      <c r="G207" s="2" t="n">
        <v>0.778</v>
      </c>
      <c r="H207" s="2" t="n">
        <v>7</v>
      </c>
      <c r="I207" s="2" t="n">
        <v>0</v>
      </c>
      <c r="J207" s="2" t="n">
        <v>2</v>
      </c>
      <c r="K207" s="2" t="inlineStr"/>
      <c r="L207" s="2" t="inlineStr">
        <is>
          <t>fish_oil; l_arginine</t>
        </is>
      </c>
      <c r="M207" s="2" t="inlineStr">
        <is>
          <t>UNKNOWN fish_oil: Product has no value for 'fish_oil'; UNKNOWN l_arginine: Product has no value for 'l_arginine'</t>
        </is>
      </c>
    </row>
    <row r="208">
      <c r="A208" s="2" t="inlineStr">
        <is>
          <t>47</t>
        </is>
      </c>
      <c r="B208" s="2" t="inlineStr">
        <is>
          <t>Diētiskā pārtika, patstāvīgi lietojama, šķidra, pilnvērtīga uztura nodrošināšanai pacientiem ilgtošai lietošanai ar palielinātu olbaltumvielu (ne mazā</t>
        </is>
      </c>
      <c r="C208" s="2" t="inlineStr">
        <is>
          <t>nutrition</t>
        </is>
      </c>
      <c r="D208" s="2" t="n">
        <v>3</v>
      </c>
      <c r="E208" s="2" t="inlineStr">
        <is>
          <t>Resource 2.0 Fibre forest berry 200ml</t>
        </is>
      </c>
      <c r="F208" s="5" t="inlineStr">
        <is>
          <t>PARTIALLY_COMPLIANT</t>
        </is>
      </c>
      <c r="G208" s="2" t="n">
        <v>0.778</v>
      </c>
      <c r="H208" s="2" t="n">
        <v>7</v>
      </c>
      <c r="I208" s="2" t="n">
        <v>0</v>
      </c>
      <c r="J208" s="2" t="n">
        <v>2</v>
      </c>
      <c r="K208" s="2" t="inlineStr"/>
      <c r="L208" s="2" t="inlineStr">
        <is>
          <t>fish_oil; l_arginine</t>
        </is>
      </c>
      <c r="M208" s="2" t="inlineStr">
        <is>
          <t>UNKNOWN fish_oil: Product has no value for 'fish_oil'; UNKNOWN l_arginine: Product has no value for 'l_arginine'</t>
        </is>
      </c>
    </row>
    <row r="209">
      <c r="A209" s="2" t="inlineStr">
        <is>
          <t>47</t>
        </is>
      </c>
      <c r="B209" s="2" t="inlineStr">
        <is>
          <t>Diētiskā pārtika, patstāvīgi lietojama, šķidra, pilnvērtīga uztura nodrošināšanai pacientiem ilgtošai lietošanai ar palielinātu olbaltumvielu (ne mazā</t>
        </is>
      </c>
      <c r="C209" s="2" t="inlineStr">
        <is>
          <t>nutrition</t>
        </is>
      </c>
      <c r="D209" s="2" t="n">
        <v>4</v>
      </c>
      <c r="E209" s="2" t="inlineStr">
        <is>
          <t>Resource 2.0 Fibre coffee 200ml</t>
        </is>
      </c>
      <c r="F209" s="5" t="inlineStr">
        <is>
          <t>PARTIALLY_COMPLIANT</t>
        </is>
      </c>
      <c r="G209" s="2" t="n">
        <v>0.778</v>
      </c>
      <c r="H209" s="2" t="n">
        <v>7</v>
      </c>
      <c r="I209" s="2" t="n">
        <v>0</v>
      </c>
      <c r="J209" s="2" t="n">
        <v>2</v>
      </c>
      <c r="K209" s="2" t="inlineStr"/>
      <c r="L209" s="2" t="inlineStr">
        <is>
          <t>fish_oil; l_arginine</t>
        </is>
      </c>
      <c r="M209" s="2" t="inlineStr">
        <is>
          <t>UNKNOWN fish_oil: Product has no value for 'fish_oil'; UNKNOWN l_arginine: Product has no value for 'l_arginine'</t>
        </is>
      </c>
    </row>
    <row r="210">
      <c r="A210" s="2" t="inlineStr">
        <is>
          <t>47</t>
        </is>
      </c>
      <c r="B210" s="2" t="inlineStr">
        <is>
          <t>Diētiskā pārtika, patstāvīgi lietojama, šķidra, pilnvērtīga uztura nodrošināšanai pacientiem ilgtošai lietošanai ar palielinātu olbaltumvielu (ne mazā</t>
        </is>
      </c>
      <c r="C210" s="2" t="inlineStr">
        <is>
          <t>nutrition</t>
        </is>
      </c>
      <c r="D210" s="2" t="n">
        <v>5</v>
      </c>
      <c r="E210" s="2" t="inlineStr">
        <is>
          <t>Resource Junior chocolate 200ml</t>
        </is>
      </c>
      <c r="F210" s="4" t="inlineStr">
        <is>
          <t>NON_COMPLIANT</t>
        </is>
      </c>
      <c r="G210" s="2" t="n">
        <v>0.667</v>
      </c>
      <c r="H210" s="2" t="n">
        <v>6</v>
      </c>
      <c r="I210" s="2" t="n">
        <v>1</v>
      </c>
      <c r="J210" s="2" t="n">
        <v>2</v>
      </c>
      <c r="K210" s="2" t="inlineStr">
        <is>
          <t>protein: 3.0 g/100ml vs &gt;= 6.0 g/100ml</t>
        </is>
      </c>
      <c r="L210" s="2" t="inlineStr">
        <is>
          <t>fish_oil; l_arginine</t>
        </is>
      </c>
      <c r="M210" s="2" t="inlineStr">
        <is>
          <t>FAIL protein: 3.0 does not satisfy &gt;= 6.0; UNKNOWN fish_oil: Product has no value for 'fish_oil'; UNKNOWN l_arginine: Product has no value for 'l_arginine'</t>
        </is>
      </c>
    </row>
    <row r="211">
      <c r="A211" s="2" t="inlineStr">
        <is>
          <t>48</t>
        </is>
      </c>
      <c r="B211" s="2" t="inlineStr">
        <is>
          <t>Diētiska pārtika patstāvīgi lietojama, šķidra. Pielietojama brūču dzīšanas un izgulējumu ārstēšanas procesā. Sastāvā ir palielināts enerģijas un olbal</t>
        </is>
      </c>
      <c r="C211" s="2" t="inlineStr">
        <is>
          <t>nutrition</t>
        </is>
      </c>
      <c r="D211" s="2" t="n">
        <v>1</v>
      </c>
      <c r="E211" s="2" t="inlineStr">
        <is>
          <t>Resource 2.0 vanilla 200ml</t>
        </is>
      </c>
      <c r="F211" s="5" t="inlineStr">
        <is>
          <t>PARTIALLY_COMPLIANT</t>
        </is>
      </c>
      <c r="G211" s="2" t="n">
        <v>0.875</v>
      </c>
      <c r="H211" s="2" t="n">
        <v>7</v>
      </c>
      <c r="I211" s="2" t="n">
        <v>0</v>
      </c>
      <c r="J211" s="2" t="n">
        <v>1</v>
      </c>
      <c r="K211" s="2" t="inlineStr"/>
      <c r="L211" s="2" t="inlineStr">
        <is>
          <t>l_arginine</t>
        </is>
      </c>
      <c r="M211" s="2" t="inlineStr">
        <is>
          <t>UNKNOWN l_arginine: Product has no value for 'l_arginine'</t>
        </is>
      </c>
    </row>
    <row r="212">
      <c r="A212" s="2" t="inlineStr">
        <is>
          <t>48</t>
        </is>
      </c>
      <c r="B212" s="2" t="inlineStr">
        <is>
          <t>Diētiska pārtika patstāvīgi lietojama, šķidra. Pielietojama brūču dzīšanas un izgulējumu ārstēšanas procesā. Sastāvā ir palielināts enerģijas un olbal</t>
        </is>
      </c>
      <c r="C212" s="2" t="inlineStr">
        <is>
          <t>nutrition</t>
        </is>
      </c>
      <c r="D212" s="2" t="n">
        <v>2</v>
      </c>
      <c r="E212" s="2" t="inlineStr">
        <is>
          <t>Resource 2.0 apricot 200ml</t>
        </is>
      </c>
      <c r="F212" s="5" t="inlineStr">
        <is>
          <t>PARTIALLY_COMPLIANT</t>
        </is>
      </c>
      <c r="G212" s="2" t="n">
        <v>0.875</v>
      </c>
      <c r="H212" s="2" t="n">
        <v>7</v>
      </c>
      <c r="I212" s="2" t="n">
        <v>0</v>
      </c>
      <c r="J212" s="2" t="n">
        <v>1</v>
      </c>
      <c r="K212" s="2" t="inlineStr"/>
      <c r="L212" s="2" t="inlineStr">
        <is>
          <t>l_arginine</t>
        </is>
      </c>
      <c r="M212" s="2" t="inlineStr">
        <is>
          <t>UNKNOWN l_arginine: Product has no value for 'l_arginine'</t>
        </is>
      </c>
    </row>
    <row r="213">
      <c r="A213" s="2" t="inlineStr">
        <is>
          <t>48</t>
        </is>
      </c>
      <c r="B213" s="2" t="inlineStr">
        <is>
          <t>Diētiska pārtika patstāvīgi lietojama, šķidra. Pielietojama brūču dzīšanas un izgulējumu ārstēšanas procesā. Sastāvā ir palielināts enerģijas un olbal</t>
        </is>
      </c>
      <c r="C213" s="2" t="inlineStr">
        <is>
          <t>nutrition</t>
        </is>
      </c>
      <c r="D213" s="2" t="n">
        <v>3</v>
      </c>
      <c r="E213" s="2" t="inlineStr">
        <is>
          <t>Resource 2.0 Fibre forest berry 200ml</t>
        </is>
      </c>
      <c r="F213" s="5" t="inlineStr">
        <is>
          <t>PARTIALLY_COMPLIANT</t>
        </is>
      </c>
      <c r="G213" s="2" t="n">
        <v>0.875</v>
      </c>
      <c r="H213" s="2" t="n">
        <v>7</v>
      </c>
      <c r="I213" s="2" t="n">
        <v>0</v>
      </c>
      <c r="J213" s="2" t="n">
        <v>1</v>
      </c>
      <c r="K213" s="2" t="inlineStr"/>
      <c r="L213" s="2" t="inlineStr">
        <is>
          <t>l_arginine</t>
        </is>
      </c>
      <c r="M213" s="2" t="inlineStr">
        <is>
          <t>UNKNOWN l_arginine: Product has no value for 'l_arginine'</t>
        </is>
      </c>
    </row>
    <row r="214">
      <c r="A214" s="2" t="inlineStr">
        <is>
          <t>48</t>
        </is>
      </c>
      <c r="B214" s="2" t="inlineStr">
        <is>
          <t>Diētiska pārtika patstāvīgi lietojama, šķidra. Pielietojama brūču dzīšanas un izgulējumu ārstēšanas procesā. Sastāvā ir palielināts enerģijas un olbal</t>
        </is>
      </c>
      <c r="C214" s="2" t="inlineStr">
        <is>
          <t>nutrition</t>
        </is>
      </c>
      <c r="D214" s="2" t="n">
        <v>4</v>
      </c>
      <c r="E214" s="2" t="inlineStr">
        <is>
          <t>Resource 2.0 Fibre coffee 200ml</t>
        </is>
      </c>
      <c r="F214" s="5" t="inlineStr">
        <is>
          <t>PARTIALLY_COMPLIANT</t>
        </is>
      </c>
      <c r="G214" s="2" t="n">
        <v>0.875</v>
      </c>
      <c r="H214" s="2" t="n">
        <v>7</v>
      </c>
      <c r="I214" s="2" t="n">
        <v>0</v>
      </c>
      <c r="J214" s="2" t="n">
        <v>1</v>
      </c>
      <c r="K214" s="2" t="inlineStr"/>
      <c r="L214" s="2" t="inlineStr">
        <is>
          <t>l_arginine</t>
        </is>
      </c>
      <c r="M214" s="2" t="inlineStr">
        <is>
          <t>UNKNOWN l_arginine: Product has no value for 'l_arginine'</t>
        </is>
      </c>
    </row>
    <row r="215">
      <c r="A215" s="2" t="inlineStr">
        <is>
          <t>48</t>
        </is>
      </c>
      <c r="B215" s="2" t="inlineStr">
        <is>
          <t>Diētiska pārtika patstāvīgi lietojama, šķidra. Pielietojama brūču dzīšanas un izgulējumu ārstēšanas procesā. Sastāvā ir palielināts enerģijas un olbal</t>
        </is>
      </c>
      <c r="C215" s="2" t="inlineStr">
        <is>
          <t>nutrition</t>
        </is>
      </c>
      <c r="D215" s="2" t="n">
        <v>5</v>
      </c>
      <c r="E215" s="2" t="inlineStr">
        <is>
          <t>Resource Diabet Plus vanilla 200ml</t>
        </is>
      </c>
      <c r="F215" s="5" t="inlineStr">
        <is>
          <t>PARTIALLY_COMPLIANT</t>
        </is>
      </c>
      <c r="G215" s="2" t="n">
        <v>0.875</v>
      </c>
      <c r="H215" s="2" t="n">
        <v>7</v>
      </c>
      <c r="I215" s="2" t="n">
        <v>0</v>
      </c>
      <c r="J215" s="2" t="n">
        <v>1</v>
      </c>
      <c r="K215" s="2" t="inlineStr"/>
      <c r="L215" s="2" t="inlineStr">
        <is>
          <t>l_arginine</t>
        </is>
      </c>
      <c r="M215" s="2" t="inlineStr">
        <is>
          <t>UNKNOWN l_arginine: Product has no value for 'l_arginine'</t>
        </is>
      </c>
    </row>
    <row r="216">
      <c r="A216" s="2" t="inlineStr">
        <is>
          <t>49</t>
        </is>
      </c>
      <c r="B216" s="2" t="inlineStr">
        <is>
          <t>Diētiska pārtika patstāvīgi lietojama, šķidra. Pielietojama brūču dzīšanas un izgulējumu ārstēšanas procesā. Sastāvā ir palielināts enerģijas un olbal</t>
        </is>
      </c>
      <c r="C216" s="2" t="inlineStr">
        <is>
          <t>nutrition</t>
        </is>
      </c>
      <c r="D216" s="2" t="n">
        <v>1</v>
      </c>
      <c r="E216" s="2" t="inlineStr">
        <is>
          <t>Resource 2.0 vanilla 200ml</t>
        </is>
      </c>
      <c r="F216" s="5" t="inlineStr">
        <is>
          <t>PARTIALLY_COMPLIANT</t>
        </is>
      </c>
      <c r="G216" s="2" t="n">
        <v>0.889</v>
      </c>
      <c r="H216" s="2" t="n">
        <v>8</v>
      </c>
      <c r="I216" s="2" t="n">
        <v>0</v>
      </c>
      <c r="J216" s="2" t="n">
        <v>1</v>
      </c>
      <c r="K216" s="2" t="inlineStr"/>
      <c r="L216" s="2" t="inlineStr">
        <is>
          <t>l_arginine</t>
        </is>
      </c>
      <c r="M216" s="2" t="inlineStr">
        <is>
          <t>UNKNOWN l_arginine: Product has no value for 'l_arginine'</t>
        </is>
      </c>
    </row>
    <row r="217">
      <c r="A217" s="2" t="inlineStr">
        <is>
          <t>49</t>
        </is>
      </c>
      <c r="B217" s="2" t="inlineStr">
        <is>
          <t>Diētiska pārtika patstāvīgi lietojama, šķidra. Pielietojama brūču dzīšanas un izgulējumu ārstēšanas procesā. Sastāvā ir palielināts enerģijas un olbal</t>
        </is>
      </c>
      <c r="C217" s="2" t="inlineStr">
        <is>
          <t>nutrition</t>
        </is>
      </c>
      <c r="D217" s="2" t="n">
        <v>2</v>
      </c>
      <c r="E217" s="2" t="inlineStr">
        <is>
          <t>Resource 2.0 apricot 200ml</t>
        </is>
      </c>
      <c r="F217" s="5" t="inlineStr">
        <is>
          <t>PARTIALLY_COMPLIANT</t>
        </is>
      </c>
      <c r="G217" s="2" t="n">
        <v>0.889</v>
      </c>
      <c r="H217" s="2" t="n">
        <v>8</v>
      </c>
      <c r="I217" s="2" t="n">
        <v>0</v>
      </c>
      <c r="J217" s="2" t="n">
        <v>1</v>
      </c>
      <c r="K217" s="2" t="inlineStr"/>
      <c r="L217" s="2" t="inlineStr">
        <is>
          <t>l_arginine</t>
        </is>
      </c>
      <c r="M217" s="2" t="inlineStr">
        <is>
          <t>UNKNOWN l_arginine: Product has no value for 'l_arginine'</t>
        </is>
      </c>
    </row>
    <row r="218">
      <c r="A218" s="2" t="inlineStr">
        <is>
          <t>49</t>
        </is>
      </c>
      <c r="B218" s="2" t="inlineStr">
        <is>
          <t>Diētiska pārtika patstāvīgi lietojama, šķidra. Pielietojama brūču dzīšanas un izgulējumu ārstēšanas procesā. Sastāvā ir palielināts enerģijas un olbal</t>
        </is>
      </c>
      <c r="C218" s="2" t="inlineStr">
        <is>
          <t>nutrition</t>
        </is>
      </c>
      <c r="D218" s="2" t="n">
        <v>3</v>
      </c>
      <c r="E218" s="2" t="inlineStr">
        <is>
          <t>Resource 2.0 Fibre forest berry 200ml</t>
        </is>
      </c>
      <c r="F218" s="5" t="inlineStr">
        <is>
          <t>PARTIALLY_COMPLIANT</t>
        </is>
      </c>
      <c r="G218" s="2" t="n">
        <v>0.889</v>
      </c>
      <c r="H218" s="2" t="n">
        <v>8</v>
      </c>
      <c r="I218" s="2" t="n">
        <v>0</v>
      </c>
      <c r="J218" s="2" t="n">
        <v>1</v>
      </c>
      <c r="K218" s="2" t="inlineStr"/>
      <c r="L218" s="2" t="inlineStr">
        <is>
          <t>l_arginine</t>
        </is>
      </c>
      <c r="M218" s="2" t="inlineStr">
        <is>
          <t>UNKNOWN l_arginine: Product has no value for 'l_arginine'</t>
        </is>
      </c>
    </row>
    <row r="219">
      <c r="A219" s="2" t="inlineStr">
        <is>
          <t>49</t>
        </is>
      </c>
      <c r="B219" s="2" t="inlineStr">
        <is>
          <t>Diētiska pārtika patstāvīgi lietojama, šķidra. Pielietojama brūču dzīšanas un izgulējumu ārstēšanas procesā. Sastāvā ir palielināts enerģijas un olbal</t>
        </is>
      </c>
      <c r="C219" s="2" t="inlineStr">
        <is>
          <t>nutrition</t>
        </is>
      </c>
      <c r="D219" s="2" t="n">
        <v>4</v>
      </c>
      <c r="E219" s="2" t="inlineStr">
        <is>
          <t>Resource 2.0 Fibre coffee 200ml</t>
        </is>
      </c>
      <c r="F219" s="5" t="inlineStr">
        <is>
          <t>PARTIALLY_COMPLIANT</t>
        </is>
      </c>
      <c r="G219" s="2" t="n">
        <v>0.889</v>
      </c>
      <c r="H219" s="2" t="n">
        <v>8</v>
      </c>
      <c r="I219" s="2" t="n">
        <v>0</v>
      </c>
      <c r="J219" s="2" t="n">
        <v>1</v>
      </c>
      <c r="K219" s="2" t="inlineStr"/>
      <c r="L219" s="2" t="inlineStr">
        <is>
          <t>l_arginine</t>
        </is>
      </c>
      <c r="M219" s="2" t="inlineStr">
        <is>
          <t>UNKNOWN l_arginine: Product has no value for 'l_arginine'</t>
        </is>
      </c>
    </row>
    <row r="220">
      <c r="A220" s="2" t="inlineStr">
        <is>
          <t>49</t>
        </is>
      </c>
      <c r="B220" s="2" t="inlineStr">
        <is>
          <t>Diētiska pārtika patstāvīgi lietojama, šķidra. Pielietojama brūču dzīšanas un izgulējumu ārstēšanas procesā. Sastāvā ir palielināts enerģijas un olbal</t>
        </is>
      </c>
      <c r="C220" s="2" t="inlineStr">
        <is>
          <t>nutrition</t>
        </is>
      </c>
      <c r="D220" s="2" t="n">
        <v>5</v>
      </c>
      <c r="E220" s="2" t="inlineStr">
        <is>
          <t>Resource Diabet Plus vanilla 200ml</t>
        </is>
      </c>
      <c r="F220" s="5" t="inlineStr">
        <is>
          <t>PARTIALLY_COMPLIANT</t>
        </is>
      </c>
      <c r="G220" s="2" t="n">
        <v>0.889</v>
      </c>
      <c r="H220" s="2" t="n">
        <v>8</v>
      </c>
      <c r="I220" s="2" t="n">
        <v>0</v>
      </c>
      <c r="J220" s="2" t="n">
        <v>1</v>
      </c>
      <c r="K220" s="2" t="inlineStr"/>
      <c r="L220" s="2" t="inlineStr">
        <is>
          <t>l_arginine</t>
        </is>
      </c>
      <c r="M220" s="2" t="inlineStr">
        <is>
          <t>UNKNOWN l_arginine: Product has no value for 'l_arginine'</t>
        </is>
      </c>
    </row>
    <row r="221">
      <c r="A221" s="2" t="inlineStr">
        <is>
          <t>50</t>
        </is>
      </c>
      <c r="B221" s="2" t="inlineStr">
        <is>
          <t>Diētiska pārtika patstāvīgi lietojama,  šķidra. Sastāvā ir palielināts enerģijas un olbaltumvielu daudzums 9g / 100ml, antioksidanti, beta karotīns ne</t>
        </is>
      </c>
      <c r="C221" s="2" t="inlineStr">
        <is>
          <t>nutrition</t>
        </is>
      </c>
      <c r="D221" s="2" t="n">
        <v>1</v>
      </c>
      <c r="E221" s="2" t="inlineStr">
        <is>
          <t>Resource 2.0 vanilla 200ml</t>
        </is>
      </c>
      <c r="F221" s="3" t="inlineStr">
        <is>
          <t>COMPLIANT</t>
        </is>
      </c>
      <c r="G221" s="2" t="n">
        <v>1</v>
      </c>
      <c r="H221" s="2" t="n">
        <v>7</v>
      </c>
      <c r="I221" s="2" t="n">
        <v>0</v>
      </c>
      <c r="J221" s="2" t="n">
        <v>0</v>
      </c>
      <c r="K221" s="2" t="inlineStr"/>
      <c r="L221" s="2" t="inlineStr"/>
      <c r="M221" s="2" t="inlineStr">
        <is>
          <t>All checked criteria passed</t>
        </is>
      </c>
    </row>
    <row r="222">
      <c r="A222" s="2" t="inlineStr">
        <is>
          <t>50</t>
        </is>
      </c>
      <c r="B222" s="2" t="inlineStr">
        <is>
          <t>Diētiska pārtika patstāvīgi lietojama,  šķidra. Sastāvā ir palielināts enerģijas un olbaltumvielu daudzums 9g / 100ml, antioksidanti, beta karotīns ne</t>
        </is>
      </c>
      <c r="C222" s="2" t="inlineStr">
        <is>
          <t>nutrition</t>
        </is>
      </c>
      <c r="D222" s="2" t="n">
        <v>2</v>
      </c>
      <c r="E222" s="2" t="inlineStr">
        <is>
          <t>Resource 2.0 apricot 200ml</t>
        </is>
      </c>
      <c r="F222" s="3" t="inlineStr">
        <is>
          <t>COMPLIANT</t>
        </is>
      </c>
      <c r="G222" s="2" t="n">
        <v>1</v>
      </c>
      <c r="H222" s="2" t="n">
        <v>7</v>
      </c>
      <c r="I222" s="2" t="n">
        <v>0</v>
      </c>
      <c r="J222" s="2" t="n">
        <v>0</v>
      </c>
      <c r="K222" s="2" t="inlineStr"/>
      <c r="L222" s="2" t="inlineStr"/>
      <c r="M222" s="2" t="inlineStr">
        <is>
          <t>All checked criteria passed</t>
        </is>
      </c>
    </row>
    <row r="223">
      <c r="A223" s="2" t="inlineStr">
        <is>
          <t>50</t>
        </is>
      </c>
      <c r="B223" s="2" t="inlineStr">
        <is>
          <t>Diētiska pārtika patstāvīgi lietojama,  šķidra. Sastāvā ir palielināts enerģijas un olbaltumvielu daudzums 9g / 100ml, antioksidanti, beta karotīns ne</t>
        </is>
      </c>
      <c r="C223" s="2" t="inlineStr">
        <is>
          <t>nutrition</t>
        </is>
      </c>
      <c r="D223" s="2" t="n">
        <v>3</v>
      </c>
      <c r="E223" s="2" t="inlineStr">
        <is>
          <t>Resource 2.0 Fibre forest berry 200ml</t>
        </is>
      </c>
      <c r="F223" s="3" t="inlineStr">
        <is>
          <t>COMPLIANT</t>
        </is>
      </c>
      <c r="G223" s="2" t="n">
        <v>1</v>
      </c>
      <c r="H223" s="2" t="n">
        <v>7</v>
      </c>
      <c r="I223" s="2" t="n">
        <v>0</v>
      </c>
      <c r="J223" s="2" t="n">
        <v>0</v>
      </c>
      <c r="K223" s="2" t="inlineStr"/>
      <c r="L223" s="2" t="inlineStr"/>
      <c r="M223" s="2" t="inlineStr">
        <is>
          <t>All checked criteria passed</t>
        </is>
      </c>
    </row>
    <row r="224">
      <c r="A224" s="2" t="inlineStr">
        <is>
          <t>50</t>
        </is>
      </c>
      <c r="B224" s="2" t="inlineStr">
        <is>
          <t>Diētiska pārtika patstāvīgi lietojama,  šķidra. Sastāvā ir palielināts enerģijas un olbaltumvielu daudzums 9g / 100ml, antioksidanti, beta karotīns ne</t>
        </is>
      </c>
      <c r="C224" s="2" t="inlineStr">
        <is>
          <t>nutrition</t>
        </is>
      </c>
      <c r="D224" s="2" t="n">
        <v>4</v>
      </c>
      <c r="E224" s="2" t="inlineStr">
        <is>
          <t>Resource 2.0 Fibre coffee 200ml</t>
        </is>
      </c>
      <c r="F224" s="3" t="inlineStr">
        <is>
          <t>COMPLIANT</t>
        </is>
      </c>
      <c r="G224" s="2" t="n">
        <v>1</v>
      </c>
      <c r="H224" s="2" t="n">
        <v>7</v>
      </c>
      <c r="I224" s="2" t="n">
        <v>0</v>
      </c>
      <c r="J224" s="2" t="n">
        <v>0</v>
      </c>
      <c r="K224" s="2" t="inlineStr"/>
      <c r="L224" s="2" t="inlineStr"/>
      <c r="M224" s="2" t="inlineStr">
        <is>
          <t>All checked criteria passed</t>
        </is>
      </c>
    </row>
    <row r="225">
      <c r="A225" s="2" t="inlineStr">
        <is>
          <t>50</t>
        </is>
      </c>
      <c r="B225" s="2" t="inlineStr">
        <is>
          <t>Diētiska pārtika patstāvīgi lietojama,  šķidra. Sastāvā ir palielināts enerģijas un olbaltumvielu daudzums 9g / 100ml, antioksidanti, beta karotīns ne</t>
        </is>
      </c>
      <c r="C225" s="2" t="inlineStr">
        <is>
          <t>nutrition</t>
        </is>
      </c>
      <c r="D225" s="2" t="n">
        <v>5</v>
      </c>
      <c r="E225" s="2" t="inlineStr">
        <is>
          <t>Peptamen 2.0 Enteral 500 ml</t>
        </is>
      </c>
      <c r="F225" s="4" t="inlineStr">
        <is>
          <t>NON_COMPLIANT</t>
        </is>
      </c>
      <c r="G225" s="2" t="n">
        <v>0.714</v>
      </c>
      <c r="H225" s="2" t="n">
        <v>5</v>
      </c>
      <c r="I225" s="2" t="n">
        <v>2</v>
      </c>
      <c r="J225" s="2" t="n">
        <v>0</v>
      </c>
      <c r="K225" s="2" t="inlineStr">
        <is>
          <t>volume: 500.0 ml vs = 200.0 ml; route: enteral vs oral</t>
        </is>
      </c>
      <c r="L225" s="2" t="inlineStr"/>
      <c r="M225" s="2" t="inlineStr">
        <is>
          <t>FAIL volume: 500.0 ml != 200.0 ml; FAIL route: 'enteral' != 'oral'</t>
        </is>
      </c>
    </row>
    <row r="226">
      <c r="A226" s="2" t="inlineStr">
        <is>
          <t>51</t>
        </is>
      </c>
      <c r="B226" s="2" t="inlineStr">
        <is>
          <t>Diētiska pārtika, pastāvīgi lietojama, šķidra. Sastāvā olbaltumvielu daudzums 5 -9 g / 100ml, 
beta karotīns ne mazāk kā 0,20 mg / 100ml, tauki ne maz</t>
        </is>
      </c>
      <c r="C226" s="2" t="inlineStr">
        <is>
          <t>nutrition</t>
        </is>
      </c>
      <c r="D226" s="2" t="n">
        <v>1</v>
      </c>
      <c r="E226" s="2" t="inlineStr">
        <is>
          <t>Resource 2.0 vanilla 200ml</t>
        </is>
      </c>
      <c r="F226" s="5" t="inlineStr">
        <is>
          <t>PARTIALLY_COMPLIANT</t>
        </is>
      </c>
      <c r="G226" s="2" t="n">
        <v>0.857</v>
      </c>
      <c r="H226" s="2" t="n">
        <v>6</v>
      </c>
      <c r="I226" s="2" t="n">
        <v>0</v>
      </c>
      <c r="J226" s="2" t="n">
        <v>1</v>
      </c>
      <c r="K226" s="2" t="inlineStr"/>
      <c r="L226" s="2" t="inlineStr">
        <is>
          <t>monounsaturated_fat</t>
        </is>
      </c>
      <c r="M226" s="2" t="inlineStr">
        <is>
          <t>UNKNOWN monounsaturated_fat: Product has no value for 'monounsaturated_fat'</t>
        </is>
      </c>
    </row>
    <row r="227">
      <c r="A227" s="2" t="inlineStr">
        <is>
          <t>51</t>
        </is>
      </c>
      <c r="B227" s="2" t="inlineStr">
        <is>
          <t>Diētiska pārtika, pastāvīgi lietojama, šķidra. Sastāvā olbaltumvielu daudzums 5 -9 g / 100ml, 
beta karotīns ne mazāk kā 0,20 mg / 100ml, tauki ne maz</t>
        </is>
      </c>
      <c r="C227" s="2" t="inlineStr">
        <is>
          <t>nutrition</t>
        </is>
      </c>
      <c r="D227" s="2" t="n">
        <v>2</v>
      </c>
      <c r="E227" s="2" t="inlineStr">
        <is>
          <t>Resource 2.0 apricot 200ml</t>
        </is>
      </c>
      <c r="F227" s="5" t="inlineStr">
        <is>
          <t>PARTIALLY_COMPLIANT</t>
        </is>
      </c>
      <c r="G227" s="2" t="n">
        <v>0.857</v>
      </c>
      <c r="H227" s="2" t="n">
        <v>6</v>
      </c>
      <c r="I227" s="2" t="n">
        <v>0</v>
      </c>
      <c r="J227" s="2" t="n">
        <v>1</v>
      </c>
      <c r="K227" s="2" t="inlineStr"/>
      <c r="L227" s="2" t="inlineStr">
        <is>
          <t>monounsaturated_fat</t>
        </is>
      </c>
      <c r="M227" s="2" t="inlineStr">
        <is>
          <t>UNKNOWN monounsaturated_fat: Product has no value for 'monounsaturated_fat'</t>
        </is>
      </c>
    </row>
    <row r="228">
      <c r="A228" s="2" t="inlineStr">
        <is>
          <t>51</t>
        </is>
      </c>
      <c r="B228" s="2" t="inlineStr">
        <is>
          <t>Diētiska pārtika, pastāvīgi lietojama, šķidra. Sastāvā olbaltumvielu daudzums 5 -9 g / 100ml, 
beta karotīns ne mazāk kā 0,20 mg / 100ml, tauki ne maz</t>
        </is>
      </c>
      <c r="C228" s="2" t="inlineStr">
        <is>
          <t>nutrition</t>
        </is>
      </c>
      <c r="D228" s="2" t="n">
        <v>3</v>
      </c>
      <c r="E228" s="2" t="inlineStr">
        <is>
          <t>Resource 2.0 Fibre forest berry 200ml</t>
        </is>
      </c>
      <c r="F228" s="5" t="inlineStr">
        <is>
          <t>PARTIALLY_COMPLIANT</t>
        </is>
      </c>
      <c r="G228" s="2" t="n">
        <v>0.857</v>
      </c>
      <c r="H228" s="2" t="n">
        <v>6</v>
      </c>
      <c r="I228" s="2" t="n">
        <v>0</v>
      </c>
      <c r="J228" s="2" t="n">
        <v>1</v>
      </c>
      <c r="K228" s="2" t="inlineStr"/>
      <c r="L228" s="2" t="inlineStr">
        <is>
          <t>monounsaturated_fat</t>
        </is>
      </c>
      <c r="M228" s="2" t="inlineStr">
        <is>
          <t>UNKNOWN monounsaturated_fat: Product has no value for 'monounsaturated_fat'</t>
        </is>
      </c>
    </row>
    <row r="229">
      <c r="A229" s="2" t="inlineStr">
        <is>
          <t>51</t>
        </is>
      </c>
      <c r="B229" s="2" t="inlineStr">
        <is>
          <t>Diētiska pārtika, pastāvīgi lietojama, šķidra. Sastāvā olbaltumvielu daudzums 5 -9 g / 100ml, 
beta karotīns ne mazāk kā 0,20 mg / 100ml, tauki ne maz</t>
        </is>
      </c>
      <c r="C229" s="2" t="inlineStr">
        <is>
          <t>nutrition</t>
        </is>
      </c>
      <c r="D229" s="2" t="n">
        <v>4</v>
      </c>
      <c r="E229" s="2" t="inlineStr">
        <is>
          <t>Resource 2.0 Fibre coffee 200ml</t>
        </is>
      </c>
      <c r="F229" s="5" t="inlineStr">
        <is>
          <t>PARTIALLY_COMPLIANT</t>
        </is>
      </c>
      <c r="G229" s="2" t="n">
        <v>0.857</v>
      </c>
      <c r="H229" s="2" t="n">
        <v>6</v>
      </c>
      <c r="I229" s="2" t="n">
        <v>0</v>
      </c>
      <c r="J229" s="2" t="n">
        <v>1</v>
      </c>
      <c r="K229" s="2" t="inlineStr"/>
      <c r="L229" s="2" t="inlineStr">
        <is>
          <t>monounsaturated_fat</t>
        </is>
      </c>
      <c r="M229" s="2" t="inlineStr">
        <is>
          <t>UNKNOWN monounsaturated_fat: Product has no value for 'monounsaturated_fat'</t>
        </is>
      </c>
    </row>
    <row r="230">
      <c r="A230" s="2" t="inlineStr">
        <is>
          <t>51</t>
        </is>
      </c>
      <c r="B230" s="2" t="inlineStr">
        <is>
          <t>Diētiska pārtika, pastāvīgi lietojama, šķidra. Sastāvā olbaltumvielu daudzums 5 -9 g / 100ml, 
beta karotīns ne mazāk kā 0,20 mg / 100ml, tauki ne maz</t>
        </is>
      </c>
      <c r="C230" s="2" t="inlineStr">
        <is>
          <t>nutrition</t>
        </is>
      </c>
      <c r="D230" s="2" t="n">
        <v>5</v>
      </c>
      <c r="E230" s="2" t="inlineStr">
        <is>
          <t>Peptamen 2.0 Enteral 500 ml</t>
        </is>
      </c>
      <c r="F230" s="4" t="inlineStr">
        <is>
          <t>NON_COMPLIANT</t>
        </is>
      </c>
      <c r="G230" s="2" t="n">
        <v>0.571</v>
      </c>
      <c r="H230" s="2" t="n">
        <v>4</v>
      </c>
      <c r="I230" s="2" t="n">
        <v>2</v>
      </c>
      <c r="J230" s="2" t="n">
        <v>1</v>
      </c>
      <c r="K230" s="2" t="inlineStr">
        <is>
          <t>protein: 9.2 g/100ml vs 5.0-9.0 g/100ml; volume: 500.0 ml vs = 200.0 ml</t>
        </is>
      </c>
      <c r="L230" s="2" t="inlineStr">
        <is>
          <t>monounsaturated_fat</t>
        </is>
      </c>
      <c r="M230" s="2" t="inlineStr">
        <is>
          <t>FAIL protein: 9.2 outside range 5.0-9.0; UNKNOWN monounsaturated_fat: Product has no value for 'monounsaturated_fat'; FAIL volume: 500.0 ml != 200.0 ml</t>
        </is>
      </c>
    </row>
    <row r="231">
      <c r="A231" s="2" t="inlineStr">
        <is>
          <t>52</t>
        </is>
      </c>
      <c r="B231" s="2" t="inlineStr">
        <is>
          <t>Enterālās barošanas līdzekļi: Standart tipa.   Pilnvērtīga, sabalansēta, šķidra diētiska pārtika bez šķiedrvielām, laktozes un glutēna pacientiem ar n</t>
        </is>
      </c>
      <c r="C231" s="2" t="inlineStr">
        <is>
          <t>nutrition</t>
        </is>
      </c>
      <c r="D231" s="2" t="n">
        <v>1</v>
      </c>
      <c r="E231" s="2" t="inlineStr">
        <is>
          <t>Isosource Standard 500 ml</t>
        </is>
      </c>
      <c r="F231" s="4" t="inlineStr">
        <is>
          <t>NON_COMPLIANT</t>
        </is>
      </c>
      <c r="G231" s="2" t="n">
        <v>0.75</v>
      </c>
      <c r="H231" s="2" t="n">
        <v>9</v>
      </c>
      <c r="I231" s="2" t="n">
        <v>2</v>
      </c>
      <c r="J231" s="2" t="n">
        <v>1</v>
      </c>
      <c r="K231" s="2" t="inlineStr">
        <is>
          <t>osmolarity: 234.0 mOsm/l vs = 200.0 mOsm/l; protein: 4.0 g/100ml vs 3.6-3.9 g/100ml</t>
        </is>
      </c>
      <c r="L231" s="2" t="inlineStr">
        <is>
          <t>nutritionally_complete</t>
        </is>
      </c>
      <c r="M231" s="2" t="inlineStr">
        <is>
          <t>FAIL osmolarity: 234.0 does not satisfy = 200.0; FAIL protein: 4.0 outside range 3.6-3.9; UNKNOWN nutritionally_complete: Cannot determine 'nutritionally_complete' for this product</t>
        </is>
      </c>
    </row>
    <row r="232">
      <c r="A232" s="2" t="inlineStr">
        <is>
          <t>52</t>
        </is>
      </c>
      <c r="B232" s="2" t="inlineStr">
        <is>
          <t>Enterālās barošanas līdzekļi: Standart tipa.   Pilnvērtīga, sabalansēta, šķidra diētiska pārtika bez šķiedrvielām, laktozes un glutēna pacientiem ar n</t>
        </is>
      </c>
      <c r="C232" s="2" t="inlineStr">
        <is>
          <t>nutrition</t>
        </is>
      </c>
      <c r="D232" s="2" t="n">
        <v>2</v>
      </c>
      <c r="E232" s="2" t="inlineStr">
        <is>
          <t>Peptamen 500 ml</t>
        </is>
      </c>
      <c r="F232" s="4" t="inlineStr">
        <is>
          <t>NON_COMPLIANT</t>
        </is>
      </c>
      <c r="G232" s="2" t="n">
        <v>0.75</v>
      </c>
      <c r="H232" s="2" t="n">
        <v>9</v>
      </c>
      <c r="I232" s="2" t="n">
        <v>2</v>
      </c>
      <c r="J232" s="2" t="n">
        <v>1</v>
      </c>
      <c r="K232" s="2" t="inlineStr">
        <is>
          <t>osmolarity: 270.0 mOsm/l vs = 200.0 mOsm/l; protein: 4.0 g/100ml vs 3.6-3.9 g/100ml</t>
        </is>
      </c>
      <c r="L232" s="2" t="inlineStr">
        <is>
          <t>nutritionally_complete</t>
        </is>
      </c>
      <c r="M232" s="2" t="inlineStr">
        <is>
          <t>FAIL osmolarity: 270.0 does not satisfy = 200.0; FAIL protein: 4.0 outside range 3.6-3.9; UNKNOWN nutritionally_complete: Cannot determine 'nutritionally_complete' for this product</t>
        </is>
      </c>
    </row>
    <row r="233">
      <c r="A233" s="2" t="inlineStr">
        <is>
          <t>52</t>
        </is>
      </c>
      <c r="B233" s="2" t="inlineStr">
        <is>
          <t>Enterālās barošanas līdzekļi: Standart tipa.   Pilnvērtīga, sabalansēta, šķidra diētiska pārtika bez šķiedrvielām, laktozes un glutēna pacientiem ar n</t>
        </is>
      </c>
      <c r="C233" s="2" t="inlineStr">
        <is>
          <t>nutrition</t>
        </is>
      </c>
      <c r="D233" s="2" t="n">
        <v>3</v>
      </c>
      <c r="E233" s="2" t="inlineStr">
        <is>
          <t>Impact Enteral 500 ml</t>
        </is>
      </c>
      <c r="F233" s="4" t="inlineStr">
        <is>
          <t>NON_COMPLIANT</t>
        </is>
      </c>
      <c r="G233" s="2" t="n">
        <v>0.75</v>
      </c>
      <c r="H233" s="2" t="n">
        <v>9</v>
      </c>
      <c r="I233" s="2" t="n">
        <v>2</v>
      </c>
      <c r="J233" s="2" t="n">
        <v>1</v>
      </c>
      <c r="K233" s="2" t="inlineStr">
        <is>
          <t>osmolarity: 298.0 mOsm/l vs = 200.0 mOsm/l; protein: 5.6 g/100ml vs 3.6-3.9 g/100ml</t>
        </is>
      </c>
      <c r="L233" s="2" t="inlineStr">
        <is>
          <t>nutritionally_complete</t>
        </is>
      </c>
      <c r="M233" s="2" t="inlineStr">
        <is>
          <t>FAIL osmolarity: 298.0 does not satisfy = 200.0; FAIL protein: 5.6 outside range 3.6-3.9; UNKNOWN nutritionally_complete: Cannot determine 'nutritionally_complete' for this product</t>
        </is>
      </c>
    </row>
    <row r="234">
      <c r="A234" s="2" t="inlineStr">
        <is>
          <t>52</t>
        </is>
      </c>
      <c r="B234" s="2" t="inlineStr">
        <is>
          <t>Enterālās barošanas līdzekļi: Standart tipa.   Pilnvērtīga, sabalansēta, šķidra diētiska pārtika bez šķiedrvielām, laktozes un glutēna pacientiem ar n</t>
        </is>
      </c>
      <c r="C234" s="2" t="inlineStr">
        <is>
          <t>nutrition</t>
        </is>
      </c>
      <c r="D234" s="2" t="n">
        <v>4</v>
      </c>
      <c r="E234" s="2" t="inlineStr">
        <is>
          <t>Isosource Standard 1000 ml</t>
        </is>
      </c>
      <c r="F234" s="4" t="inlineStr">
        <is>
          <t>NON_COMPLIANT</t>
        </is>
      </c>
      <c r="G234" s="2" t="n">
        <v>0.667</v>
      </c>
      <c r="H234" s="2" t="n">
        <v>8</v>
      </c>
      <c r="I234" s="2" t="n">
        <v>3</v>
      </c>
      <c r="J234" s="2" t="n">
        <v>1</v>
      </c>
      <c r="K234" s="2" t="inlineStr">
        <is>
          <t>osmolarity: 234.0 mOsm/l vs = 200.0 mOsm/l; protein: 4.0 g/100ml vs 3.6-3.9 g/100ml; volume: 1000.0 ml vs = 500.0 ml</t>
        </is>
      </c>
      <c r="L234" s="2" t="inlineStr">
        <is>
          <t>nutritionally_complete</t>
        </is>
      </c>
      <c r="M234" s="2" t="inlineStr">
        <is>
          <t>FAIL osmolarity: 234.0 does not satisfy = 200.0; FAIL protein: 4.0 outside range 3.6-3.9; FAIL volume: 1000.0 ml != 500.0 ml; UNKNOWN nutritionally_complete: Cannot determine 'nutritionally_complete' for this product</t>
        </is>
      </c>
    </row>
    <row r="235">
      <c r="A235" s="2" t="inlineStr">
        <is>
          <t>52</t>
        </is>
      </c>
      <c r="B235" s="2" t="inlineStr">
        <is>
          <t>Enterālās barošanas līdzekļi: Standart tipa.   Pilnvērtīga, sabalansēta, šķidra diētiska pārtika bez šķiedrvielām, laktozes un glutēna pacientiem ar n</t>
        </is>
      </c>
      <c r="C235" s="2" t="inlineStr">
        <is>
          <t>nutrition</t>
        </is>
      </c>
      <c r="D235" s="2" t="n">
        <v>5</v>
      </c>
      <c r="E235" s="2" t="inlineStr">
        <is>
          <t>Isosource Standard Fibre 500 ml</t>
        </is>
      </c>
      <c r="F235" s="4" t="inlineStr">
        <is>
          <t>NON_COMPLIANT</t>
        </is>
      </c>
      <c r="G235" s="2" t="n">
        <v>0.667</v>
      </c>
      <c r="H235" s="2" t="n">
        <v>8</v>
      </c>
      <c r="I235" s="2" t="n">
        <v>3</v>
      </c>
      <c r="J235" s="2" t="n">
        <v>1</v>
      </c>
      <c r="K235" s="2" t="inlineStr">
        <is>
          <t>osmolarity: 249.0 mOsm/l vs = 200.0 mOsm/l; protein: 4.0 g/100ml vs 3.6-3.9 g/100ml; contains_fiber: fiber=1.5 g/100ml vs no fiber</t>
        </is>
      </c>
      <c r="L235" s="2" t="inlineStr">
        <is>
          <t>nutritionally_complete</t>
        </is>
      </c>
      <c r="M235" s="2" t="inlineStr">
        <is>
          <t>FAIL osmolarity: 249.0 does not satisfy = 200.0; FAIL protein: 4.0 outside range 3.6-3.9; FAIL contains_fiber: Product contains fiber (1.5 g/100ml); UNKNOWN nutritionally_complete: Cannot determine 'nutritionally_complete' for this product</t>
        </is>
      </c>
    </row>
    <row r="236">
      <c r="A236" s="2" t="inlineStr">
        <is>
          <t>53</t>
        </is>
      </c>
      <c r="B236" s="2" t="inlineStr">
        <is>
          <t>Enterālās barošanas līdzekļi: Standart tipa.   Pilnvērtīga, sabalansēta, šķidra diētiska pārtika bez šķiedrvielām, laktozes un glutēna pacientiem ar n</t>
        </is>
      </c>
      <c r="C236" s="2" t="inlineStr">
        <is>
          <t>nutrition</t>
        </is>
      </c>
      <c r="D236" s="2" t="n">
        <v>1</v>
      </c>
      <c r="E236" s="2" t="inlineStr">
        <is>
          <t>Isosource Standard 500 ml</t>
        </is>
      </c>
      <c r="F236" s="4" t="inlineStr">
        <is>
          <t>NON_COMPLIANT</t>
        </is>
      </c>
      <c r="G236" s="2" t="n">
        <v>0.8</v>
      </c>
      <c r="H236" s="2" t="n">
        <v>8</v>
      </c>
      <c r="I236" s="2" t="n">
        <v>1</v>
      </c>
      <c r="J236" s="2" t="n">
        <v>1</v>
      </c>
      <c r="K236" s="2" t="inlineStr">
        <is>
          <t>protein: 4.0 g/100ml vs 3.6-3.9 g/100ml</t>
        </is>
      </c>
      <c r="L236" s="2" t="inlineStr">
        <is>
          <t>nutritionally_complete</t>
        </is>
      </c>
      <c r="M236" s="2" t="inlineStr">
        <is>
          <t>FAIL protein: 4.0 outside range 3.6-3.9; UNKNOWN nutritionally_complete: Cannot determine 'nutritionally_complete' for this product</t>
        </is>
      </c>
    </row>
    <row r="237">
      <c r="A237" s="2" t="inlineStr">
        <is>
          <t>53</t>
        </is>
      </c>
      <c r="B237" s="2" t="inlineStr">
        <is>
          <t>Enterālās barošanas līdzekļi: Standart tipa.   Pilnvērtīga, sabalansēta, šķidra diētiska pārtika bez šķiedrvielām, laktozes un glutēna pacientiem ar n</t>
        </is>
      </c>
      <c r="C237" s="2" t="inlineStr">
        <is>
          <t>nutrition</t>
        </is>
      </c>
      <c r="D237" s="2" t="n">
        <v>2</v>
      </c>
      <c r="E237" s="2" t="inlineStr">
        <is>
          <t>Peptamen 500 ml</t>
        </is>
      </c>
      <c r="F237" s="4" t="inlineStr">
        <is>
          <t>NON_COMPLIANT</t>
        </is>
      </c>
      <c r="G237" s="2" t="n">
        <v>0.8</v>
      </c>
      <c r="H237" s="2" t="n">
        <v>8</v>
      </c>
      <c r="I237" s="2" t="n">
        <v>1</v>
      </c>
      <c r="J237" s="2" t="n">
        <v>1</v>
      </c>
      <c r="K237" s="2" t="inlineStr">
        <is>
          <t>protein: 4.0 g/100ml vs 3.6-3.9 g/100ml</t>
        </is>
      </c>
      <c r="L237" s="2" t="inlineStr">
        <is>
          <t>nutritionally_complete</t>
        </is>
      </c>
      <c r="M237" s="2" t="inlineStr">
        <is>
          <t>FAIL protein: 4.0 outside range 3.6-3.9; UNKNOWN nutritionally_complete: Cannot determine 'nutritionally_complete' for this product</t>
        </is>
      </c>
    </row>
    <row r="238">
      <c r="A238" s="2" t="inlineStr">
        <is>
          <t>53</t>
        </is>
      </c>
      <c r="B238" s="2" t="inlineStr">
        <is>
          <t>Enterālās barošanas līdzekļi: Standart tipa.   Pilnvērtīga, sabalansēta, šķidra diētiska pārtika bez šķiedrvielām, laktozes un glutēna pacientiem ar n</t>
        </is>
      </c>
      <c r="C238" s="2" t="inlineStr">
        <is>
          <t>nutrition</t>
        </is>
      </c>
      <c r="D238" s="2" t="n">
        <v>3</v>
      </c>
      <c r="E238" s="2" t="inlineStr">
        <is>
          <t>Peptamen Junior 500 ml</t>
        </is>
      </c>
      <c r="F238" s="4" t="inlineStr">
        <is>
          <t>NON_COMPLIANT</t>
        </is>
      </c>
      <c r="G238" s="2" t="n">
        <v>0.8</v>
      </c>
      <c r="H238" s="2" t="n">
        <v>8</v>
      </c>
      <c r="I238" s="2" t="n">
        <v>1</v>
      </c>
      <c r="J238" s="2" t="n">
        <v>1</v>
      </c>
      <c r="K238" s="2" t="inlineStr">
        <is>
          <t>protein: 3.0 g/100ml vs 3.6-3.9 g/100ml</t>
        </is>
      </c>
      <c r="L238" s="2" t="inlineStr">
        <is>
          <t>nutritionally_complete</t>
        </is>
      </c>
      <c r="M238" s="2" t="inlineStr">
        <is>
          <t>FAIL protein: 3.0 outside range 3.6-3.9; UNKNOWN nutritionally_complete: Cannot determine 'nutritionally_complete' for this product</t>
        </is>
      </c>
    </row>
    <row r="239">
      <c r="A239" s="2" t="inlineStr">
        <is>
          <t>53</t>
        </is>
      </c>
      <c r="B239" s="2" t="inlineStr">
        <is>
          <t>Enterālās barošanas līdzekļi: Standart tipa.   Pilnvērtīga, sabalansēta, šķidra diētiska pārtika bez šķiedrvielām, laktozes un glutēna pacientiem ar n</t>
        </is>
      </c>
      <c r="C239" s="2" t="inlineStr">
        <is>
          <t>nutrition</t>
        </is>
      </c>
      <c r="D239" s="2" t="n">
        <v>4</v>
      </c>
      <c r="E239" s="2" t="inlineStr">
        <is>
          <t>Impact Enteral 500 ml</t>
        </is>
      </c>
      <c r="F239" s="4" t="inlineStr">
        <is>
          <t>NON_COMPLIANT</t>
        </is>
      </c>
      <c r="G239" s="2" t="n">
        <v>0.8</v>
      </c>
      <c r="H239" s="2" t="n">
        <v>8</v>
      </c>
      <c r="I239" s="2" t="n">
        <v>1</v>
      </c>
      <c r="J239" s="2" t="n">
        <v>1</v>
      </c>
      <c r="K239" s="2" t="inlineStr">
        <is>
          <t>protein: 5.6 g/100ml vs 3.6-3.9 g/100ml</t>
        </is>
      </c>
      <c r="L239" s="2" t="inlineStr">
        <is>
          <t>nutritionally_complete</t>
        </is>
      </c>
      <c r="M239" s="2" t="inlineStr">
        <is>
          <t>FAIL protein: 5.6 outside range 3.6-3.9; UNKNOWN nutritionally_complete: Cannot determine 'nutritionally_complete' for this product</t>
        </is>
      </c>
    </row>
    <row r="240">
      <c r="A240" s="2" t="inlineStr">
        <is>
          <t>53</t>
        </is>
      </c>
      <c r="B240" s="2" t="inlineStr">
        <is>
          <t>Enterālās barošanas līdzekļi: Standart tipa.   Pilnvērtīga, sabalansēta, šķidra diētiska pārtika bez šķiedrvielām, laktozes un glutēna pacientiem ar n</t>
        </is>
      </c>
      <c r="C240" s="2" t="inlineStr">
        <is>
          <t>nutrition</t>
        </is>
      </c>
      <c r="D240" s="2" t="n">
        <v>5</v>
      </c>
      <c r="E240" s="2" t="inlineStr">
        <is>
          <t>Isosource Standard 1000 ml</t>
        </is>
      </c>
      <c r="F240" s="4" t="inlineStr">
        <is>
          <t>NON_COMPLIANT</t>
        </is>
      </c>
      <c r="G240" s="2" t="n">
        <v>0.7</v>
      </c>
      <c r="H240" s="2" t="n">
        <v>7</v>
      </c>
      <c r="I240" s="2" t="n">
        <v>2</v>
      </c>
      <c r="J240" s="2" t="n">
        <v>1</v>
      </c>
      <c r="K240" s="2" t="inlineStr">
        <is>
          <t>protein: 4.0 g/100ml vs 3.6-3.9 g/100ml; volume: 1000.0 ml vs = 500.0 ml</t>
        </is>
      </c>
      <c r="L240" s="2" t="inlineStr">
        <is>
          <t>nutritionally_complete</t>
        </is>
      </c>
      <c r="M240" s="2" t="inlineStr">
        <is>
          <t>FAIL protein: 4.0 outside range 3.6-3.9; FAIL volume: 1000.0 ml != 500.0 ml; UNKNOWN nutritionally_complete: Cannot determine 'nutritionally_complete' for this product</t>
        </is>
      </c>
    </row>
    <row r="241">
      <c r="A241" s="2" t="inlineStr">
        <is>
          <t>54</t>
        </is>
      </c>
      <c r="B241" s="2" t="inlineStr">
        <is>
          <t>Enterālās barošanas līdzekļi: Standart tipa ar šķiedrvielām.  Pilnvērtīga, sabalansēta, šķiedrvielu saturoša šķidra diētiska pārtika.  Enerģētiskā vēr</t>
        </is>
      </c>
      <c r="C241" s="2" t="inlineStr">
        <is>
          <t>nutrition</t>
        </is>
      </c>
      <c r="D241" s="2" t="n">
        <v>1</v>
      </c>
      <c r="E241" s="2" t="inlineStr">
        <is>
          <t>Isosource Standard Fibre 500 ml</t>
        </is>
      </c>
      <c r="F241" s="4" t="inlineStr">
        <is>
          <t>NON_COMPLIANT</t>
        </is>
      </c>
      <c r="G241" s="2" t="n">
        <v>0.727</v>
      </c>
      <c r="H241" s="2" t="n">
        <v>8</v>
      </c>
      <c r="I241" s="2" t="n">
        <v>2</v>
      </c>
      <c r="J241" s="2" t="n">
        <v>1</v>
      </c>
      <c r="K241" s="2" t="inlineStr">
        <is>
          <t>osmolarity: 249.0 mOsm/l vs = 260.0 mOsm/l; protein: 4.0 g/100ml vs 3.6-3.9 g/100ml</t>
        </is>
      </c>
      <c r="L241" s="2" t="inlineStr">
        <is>
          <t>nutritionally_complete</t>
        </is>
      </c>
      <c r="M241" s="2" t="inlineStr">
        <is>
          <t>FAIL osmolarity: 249.0 does not satisfy = 260.0; FAIL protein: 4.0 outside range 3.6-3.9; UNKNOWN nutritionally_complete: Cannot determine 'nutritionally_complete' for this product</t>
        </is>
      </c>
    </row>
    <row r="242">
      <c r="A242" s="2" t="inlineStr">
        <is>
          <t>54</t>
        </is>
      </c>
      <c r="B242" s="2" t="inlineStr">
        <is>
          <t>Enterālās barošanas līdzekļi: Standart tipa ar šķiedrvielām.  Pilnvērtīga, sabalansēta, šķiedrvielu saturoša šķidra diētiska pārtika.  Enerģētiskā vēr</t>
        </is>
      </c>
      <c r="C242" s="2" t="inlineStr">
        <is>
          <t>nutrition</t>
        </is>
      </c>
      <c r="D242" s="2" t="n">
        <v>2</v>
      </c>
      <c r="E242" s="2" t="inlineStr">
        <is>
          <t>Isosource Standard Fibre 1000 ml</t>
        </is>
      </c>
      <c r="F242" s="4" t="inlineStr">
        <is>
          <t>NON_COMPLIANT</t>
        </is>
      </c>
      <c r="G242" s="2" t="n">
        <v>0.636</v>
      </c>
      <c r="H242" s="2" t="n">
        <v>7</v>
      </c>
      <c r="I242" s="2" t="n">
        <v>3</v>
      </c>
      <c r="J242" s="2" t="n">
        <v>1</v>
      </c>
      <c r="K242" s="2" t="inlineStr">
        <is>
          <t>osmolarity: 249.0 mOsm/l vs = 260.0 mOsm/l; protein: 4.0 g/100ml vs 3.6-3.9 g/100ml; volume: 1000.0 ml vs = 500.0 ml</t>
        </is>
      </c>
      <c r="L242" s="2" t="inlineStr">
        <is>
          <t>nutritionally_complete</t>
        </is>
      </c>
      <c r="M242" s="2" t="inlineStr">
        <is>
          <t>FAIL osmolarity: 249.0 does not satisfy = 260.0; FAIL protein: 4.0 outside range 3.6-3.9; FAIL volume: 1000.0 ml != 500.0 ml; UNKNOWN nutritionally_complete: Cannot determine 'nutritionally_complete' for this product</t>
        </is>
      </c>
    </row>
    <row r="243">
      <c r="A243" s="2" t="inlineStr">
        <is>
          <t>54</t>
        </is>
      </c>
      <c r="B243" s="2" t="inlineStr">
        <is>
          <t>Enterālās barošanas līdzekļi: Standart tipa ar šķiedrvielām.  Pilnvērtīga, sabalansēta, šķiedrvielu saturoša šķidra diētiska pārtika.  Enerģētiskā vēr</t>
        </is>
      </c>
      <c r="C243" s="2" t="inlineStr">
        <is>
          <t>nutrition</t>
        </is>
      </c>
      <c r="D243" s="2" t="n">
        <v>3</v>
      </c>
      <c r="E243" s="2" t="inlineStr">
        <is>
          <t>Isosource Standard 500 ml</t>
        </is>
      </c>
      <c r="F243" s="4" t="inlineStr">
        <is>
          <t>NON_COMPLIANT</t>
        </is>
      </c>
      <c r="G243" s="2" t="n">
        <v>0.545</v>
      </c>
      <c r="H243" s="2" t="n">
        <v>6</v>
      </c>
      <c r="I243" s="2" t="n">
        <v>4</v>
      </c>
      <c r="J243" s="2" t="n">
        <v>1</v>
      </c>
      <c r="K243" s="2" t="inlineStr">
        <is>
          <t>osmolarity: 234.0 mOsm/l vs = 260.0 mOsm/l; protein: 4.0 g/100ml vs 3.6-3.9 g/100ml; fiber: 0.0 g/100ml vs = 1.5 g/100ml; contains_fiber: fiber=0.0 g/100ml vs contains fiber</t>
        </is>
      </c>
      <c r="L243" s="2" t="inlineStr">
        <is>
          <t>nutritionally_complete</t>
        </is>
      </c>
      <c r="M243" s="2" t="inlineStr">
        <is>
          <t>FAIL osmolarity: 234.0 does not satisfy = 260.0; FAIL protein: 4.0 outside range 3.6-3.9; FAIL fiber: 0.0 does not satisfy = 1.5; FAIL contains_fiber: Product has no/minimal fiber; UNKNOWN nutritionally_complete: Cannot determine 'nutritionally_complete' for this product</t>
        </is>
      </c>
    </row>
    <row r="244">
      <c r="A244" s="2" t="inlineStr">
        <is>
          <t>54</t>
        </is>
      </c>
      <c r="B244" s="2" t="inlineStr">
        <is>
          <t>Enterālās barošanas līdzekļi: Standart tipa ar šķiedrvielām.  Pilnvērtīga, sabalansēta, šķiedrvielu saturoša šķidra diētiska pārtika.  Enerģētiskā vēr</t>
        </is>
      </c>
      <c r="C244" s="2" t="inlineStr">
        <is>
          <t>nutrition</t>
        </is>
      </c>
      <c r="D244" s="2" t="n">
        <v>4</v>
      </c>
      <c r="E244" s="2" t="inlineStr">
        <is>
          <t>Isosource Energy Fibre 500 ml</t>
        </is>
      </c>
      <c r="F244" s="4" t="inlineStr">
        <is>
          <t>NON_COMPLIANT</t>
        </is>
      </c>
      <c r="G244" s="2" t="n">
        <v>0.545</v>
      </c>
      <c r="H244" s="2" t="n">
        <v>6</v>
      </c>
      <c r="I244" s="2" t="n">
        <v>4</v>
      </c>
      <c r="J244" s="2" t="n">
        <v>1</v>
      </c>
      <c r="K244" s="2" t="inlineStr">
        <is>
          <t>energy: 160.0 kcal/100ml vs = 100.0 kcal/100ml; osmolarity: 315.0 mOsm/l vs = 260.0 mOsm/l; protein: 6.3 g/100ml vs 3.6-3.9 g/100ml; fat: 5.8 g/100ml vs &lt;= 3.3 g/100ml</t>
        </is>
      </c>
      <c r="L244" s="2" t="inlineStr">
        <is>
          <t>nutritionally_complete</t>
        </is>
      </c>
      <c r="M244" s="2" t="inlineStr">
        <is>
          <t>FAIL energy: 160.0 does not satisfy = 100.0; FAIL osmolarity: 315.0 does not satisfy = 260.0; FAIL protein: 6.3 outside range 3.6-3.9; FAIL fat: 5.8 does not satisfy &lt;= 3.3; UNKNOWN nutritionally_complete: Cannot determine 'nutritionally_complete' for this product</t>
        </is>
      </c>
    </row>
    <row r="245">
      <c r="A245" s="2" t="inlineStr">
        <is>
          <t>54</t>
        </is>
      </c>
      <c r="B245" s="2" t="inlineStr">
        <is>
          <t>Enterālās barošanas līdzekļi: Standart tipa ar šķiedrvielām.  Pilnvērtīga, sabalansēta, šķiedrvielu saturoša šķidra diētiska pārtika.  Enerģētiskā vēr</t>
        </is>
      </c>
      <c r="C245" s="2" t="inlineStr">
        <is>
          <t>nutrition</t>
        </is>
      </c>
      <c r="D245" s="2" t="n">
        <v>5</v>
      </c>
      <c r="E245" s="2" t="inlineStr">
        <is>
          <t>Peptamen 500 ml</t>
        </is>
      </c>
      <c r="F245" s="4" t="inlineStr">
        <is>
          <t>NON_COMPLIANT</t>
        </is>
      </c>
      <c r="G245" s="2" t="n">
        <v>0.545</v>
      </c>
      <c r="H245" s="2" t="n">
        <v>6</v>
      </c>
      <c r="I245" s="2" t="n">
        <v>4</v>
      </c>
      <c r="J245" s="2" t="n">
        <v>1</v>
      </c>
      <c r="K245" s="2" t="inlineStr">
        <is>
          <t>osmolarity: 270.0 mOsm/l vs = 260.0 mOsm/l; protein: 4.0 g/100ml vs 3.6-3.9 g/100ml; fiber: 0.0 g/100ml vs = 1.5 g/100ml; contains_fiber: fiber=0.0 g/100ml vs contains fiber</t>
        </is>
      </c>
      <c r="L245" s="2" t="inlineStr">
        <is>
          <t>nutritionally_complete</t>
        </is>
      </c>
      <c r="M245" s="2" t="inlineStr">
        <is>
          <t>FAIL osmolarity: 270.0 does not satisfy = 260.0; FAIL protein: 4.0 outside range 3.6-3.9; FAIL fiber: 0.0 does not satisfy = 1.5; FAIL contains_fiber: Product has no/minimal fiber; UNKNOWN nutritionally_complete: Cannot determine 'nutritionally_complete' for this product</t>
        </is>
      </c>
    </row>
    <row r="246">
      <c r="A246" s="2" t="inlineStr">
        <is>
          <t>55</t>
        </is>
      </c>
      <c r="B246" s="2" t="inlineStr">
        <is>
          <t>Enterālās barošanas līdzekļi: Standart tipa ar šķiedrvielām.  Pilnvērtīga, sabalansēta, šķiedrvielu saturoša šķidra diētiska pārtika.  Enerģētiskā vēr</t>
        </is>
      </c>
      <c r="C246" s="2" t="inlineStr">
        <is>
          <t>nutrition</t>
        </is>
      </c>
      <c r="D246" s="2" t="n">
        <v>1</v>
      </c>
      <c r="E246" s="2" t="inlineStr">
        <is>
          <t>Isosource Standard Fibre 500 ml</t>
        </is>
      </c>
      <c r="F246" s="4" t="inlineStr">
        <is>
          <t>NON_COMPLIANT</t>
        </is>
      </c>
      <c r="G246" s="2" t="n">
        <v>0.778</v>
      </c>
      <c r="H246" s="2" t="n">
        <v>7</v>
      </c>
      <c r="I246" s="2" t="n">
        <v>1</v>
      </c>
      <c r="J246" s="2" t="n">
        <v>1</v>
      </c>
      <c r="K246" s="2" t="inlineStr">
        <is>
          <t>protein: 4.0 g/100ml vs 3.6-3.9 g/100ml</t>
        </is>
      </c>
      <c r="L246" s="2" t="inlineStr">
        <is>
          <t>nutritionally_complete</t>
        </is>
      </c>
      <c r="M246" s="2" t="inlineStr">
        <is>
          <t>FAIL protein: 4.0 outside range 3.6-3.9; UNKNOWN nutritionally_complete: Cannot determine 'nutritionally_complete' for this product</t>
        </is>
      </c>
    </row>
    <row r="247">
      <c r="A247" s="2" t="inlineStr">
        <is>
          <t>55</t>
        </is>
      </c>
      <c r="B247" s="2" t="inlineStr">
        <is>
          <t>Enterālās barošanas līdzekļi: Standart tipa ar šķiedrvielām.  Pilnvērtīga, sabalansēta, šķiedrvielu saturoša šķidra diētiska pārtika.  Enerģētiskā vēr</t>
        </is>
      </c>
      <c r="C247" s="2" t="inlineStr">
        <is>
          <t>nutrition</t>
        </is>
      </c>
      <c r="D247" s="2" t="n">
        <v>2</v>
      </c>
      <c r="E247" s="2" t="inlineStr">
        <is>
          <t>Isosource Standard Fibre 1000 ml</t>
        </is>
      </c>
      <c r="F247" s="4" t="inlineStr">
        <is>
          <t>NON_COMPLIANT</t>
        </is>
      </c>
      <c r="G247" s="2" t="n">
        <v>0.667</v>
      </c>
      <c r="H247" s="2" t="n">
        <v>6</v>
      </c>
      <c r="I247" s="2" t="n">
        <v>2</v>
      </c>
      <c r="J247" s="2" t="n">
        <v>1</v>
      </c>
      <c r="K247" s="2" t="inlineStr">
        <is>
          <t>protein: 4.0 g/100ml vs 3.6-3.9 g/100ml; volume: 1000.0 ml vs = 500.0 ml</t>
        </is>
      </c>
      <c r="L247" s="2" t="inlineStr">
        <is>
          <t>nutritionally_complete</t>
        </is>
      </c>
      <c r="M247" s="2" t="inlineStr">
        <is>
          <t>FAIL protein: 4.0 outside range 3.6-3.9; FAIL volume: 1000.0 ml != 500.0 ml; UNKNOWN nutritionally_complete: Cannot determine 'nutritionally_complete' for this product</t>
        </is>
      </c>
    </row>
    <row r="248">
      <c r="A248" s="2" t="inlineStr">
        <is>
          <t>55</t>
        </is>
      </c>
      <c r="B248" s="2" t="inlineStr">
        <is>
          <t>Enterālās barošanas līdzekļi: Standart tipa ar šķiedrvielām.  Pilnvērtīga, sabalansēta, šķiedrvielu saturoša šķidra diētiska pārtika.  Enerģētiskā vēr</t>
        </is>
      </c>
      <c r="C248" s="2" t="inlineStr">
        <is>
          <t>nutrition</t>
        </is>
      </c>
      <c r="D248" s="2" t="n">
        <v>3</v>
      </c>
      <c r="E248" s="2" t="inlineStr">
        <is>
          <t>Isosource Energy Fibre 500 ml</t>
        </is>
      </c>
      <c r="F248" s="4" t="inlineStr">
        <is>
          <t>NON_COMPLIANT</t>
        </is>
      </c>
      <c r="G248" s="2" t="n">
        <v>0.667</v>
      </c>
      <c r="H248" s="2" t="n">
        <v>6</v>
      </c>
      <c r="I248" s="2" t="n">
        <v>2</v>
      </c>
      <c r="J248" s="2" t="n">
        <v>1</v>
      </c>
      <c r="K248" s="2" t="inlineStr">
        <is>
          <t>protein: 6.3 g/100ml vs 3.6-3.9 g/100ml; fat: 5.8 g/100ml vs &lt;= 3.5 g/100ml</t>
        </is>
      </c>
      <c r="L248" s="2" t="inlineStr">
        <is>
          <t>nutritionally_complete</t>
        </is>
      </c>
      <c r="M248" s="2" t="inlineStr">
        <is>
          <t>FAIL protein: 6.3 outside range 3.6-3.9; FAIL fat: 5.8 does not satisfy &lt;= 3.5; UNKNOWN nutritionally_complete: Cannot determine 'nutritionally_complete' for this product</t>
        </is>
      </c>
    </row>
    <row r="249">
      <c r="A249" s="2" t="inlineStr">
        <is>
          <t>55</t>
        </is>
      </c>
      <c r="B249" s="2" t="inlineStr">
        <is>
          <t>Enterālās barošanas līdzekļi: Standart tipa ar šķiedrvielām.  Pilnvērtīga, sabalansēta, šķiedrvielu saturoša šķidra diētiska pārtika.  Enerģētiskā vēr</t>
        </is>
      </c>
      <c r="C249" s="2" t="inlineStr">
        <is>
          <t>nutrition</t>
        </is>
      </c>
      <c r="D249" s="2" t="n">
        <v>4</v>
      </c>
      <c r="E249" s="2" t="inlineStr">
        <is>
          <t>Peptamen Junior PHGG 500 ml</t>
        </is>
      </c>
      <c r="F249" s="4" t="inlineStr">
        <is>
          <t>NON_COMPLIANT</t>
        </is>
      </c>
      <c r="G249" s="2" t="n">
        <v>0.667</v>
      </c>
      <c r="H249" s="2" t="n">
        <v>6</v>
      </c>
      <c r="I249" s="2" t="n">
        <v>2</v>
      </c>
      <c r="J249" s="2" t="n">
        <v>1</v>
      </c>
      <c r="K249" s="2" t="inlineStr">
        <is>
          <t>fat: 5.2 g/100ml vs &lt;= 3.5 g/100ml; fiber: 1.2 g/100ml vs = 1.5 g/100ml</t>
        </is>
      </c>
      <c r="L249" s="2" t="inlineStr">
        <is>
          <t>nutritionally_complete</t>
        </is>
      </c>
      <c r="M249" s="2" t="inlineStr">
        <is>
          <t>FAIL fat: 5.2 does not satisfy &lt;= 3.5; FAIL fiber: 1.2 does not satisfy = 1.5; UNKNOWN nutritionally_complete: Cannot determine 'nutritionally_complete' for this product</t>
        </is>
      </c>
    </row>
    <row r="250">
      <c r="A250" s="2" t="inlineStr">
        <is>
          <t>55</t>
        </is>
      </c>
      <c r="B250" s="2" t="inlineStr">
        <is>
          <t>Enterālās barošanas līdzekļi: Standart tipa ar šķiedrvielām.  Pilnvērtīga, sabalansēta, šķiedrvielu saturoša šķidra diētiska pārtika.  Enerģētiskā vēr</t>
        </is>
      </c>
      <c r="C250" s="2" t="inlineStr">
        <is>
          <t>nutrition</t>
        </is>
      </c>
      <c r="D250" s="2" t="n">
        <v>5</v>
      </c>
      <c r="E250" s="2" t="inlineStr">
        <is>
          <t>Isosource Standard 500 ml</t>
        </is>
      </c>
      <c r="F250" s="4" t="inlineStr">
        <is>
          <t>NON_COMPLIANT</t>
        </is>
      </c>
      <c r="G250" s="2" t="n">
        <v>0.556</v>
      </c>
      <c r="H250" s="2" t="n">
        <v>5</v>
      </c>
      <c r="I250" s="2" t="n">
        <v>3</v>
      </c>
      <c r="J250" s="2" t="n">
        <v>1</v>
      </c>
      <c r="K250" s="2" t="inlineStr">
        <is>
          <t>protein: 4.0 g/100ml vs 3.6-3.9 g/100ml; fiber: 0.0 g/100ml vs = 1.5 g/100ml; contains_fiber: fiber=0.0 g/100ml vs contains fiber</t>
        </is>
      </c>
      <c r="L250" s="2" t="inlineStr">
        <is>
          <t>nutritionally_complete</t>
        </is>
      </c>
      <c r="M250" s="2" t="inlineStr">
        <is>
          <t>FAIL protein: 4.0 outside range 3.6-3.9; FAIL fiber: 0.0 does not satisfy = 1.5; FAIL contains_fiber: Product has no/minimal fiber; UNKNOWN nutritionally_complete: Cannot determine 'nutritionally_complete' for this product</t>
        </is>
      </c>
    </row>
    <row r="251">
      <c r="A251" s="2" t="inlineStr">
        <is>
          <t>56</t>
        </is>
      </c>
      <c r="B251" s="2" t="inlineStr">
        <is>
          <t>Enterālās barošanas līdzekļi: ar paaugstinātu kalorāžu.   Pilnvērtīga, sabalansēta, šķidra diētiska pārtika bez šķiedrvielām ar palielinātu enerģētisk</t>
        </is>
      </c>
      <c r="C251" s="2" t="inlineStr">
        <is>
          <t>nutrition</t>
        </is>
      </c>
      <c r="D251" s="2" t="n">
        <v>1</v>
      </c>
      <c r="E251" s="2" t="inlineStr">
        <is>
          <t>Isosource Energy 500 ml</t>
        </is>
      </c>
      <c r="F251" s="4" t="inlineStr">
        <is>
          <t>NON_COMPLIANT</t>
        </is>
      </c>
      <c r="G251" s="2" t="n">
        <v>0.8</v>
      </c>
      <c r="H251" s="2" t="n">
        <v>8</v>
      </c>
      <c r="I251" s="2" t="n">
        <v>1</v>
      </c>
      <c r="J251" s="2" t="n">
        <v>1</v>
      </c>
      <c r="K251" s="2" t="inlineStr">
        <is>
          <t>osmolarity: 290.0 mOsm/l vs = 375.0 mOsm/l</t>
        </is>
      </c>
      <c r="L251" s="2" t="inlineStr">
        <is>
          <t>nutritionally_complete</t>
        </is>
      </c>
      <c r="M251" s="2" t="inlineStr">
        <is>
          <t>FAIL osmolarity: 290.0 does not satisfy = 375.0; UNKNOWN nutritionally_complete: Cannot determine 'nutritionally_complete' for this product</t>
        </is>
      </c>
    </row>
    <row r="252">
      <c r="A252" s="2" t="inlineStr">
        <is>
          <t>56</t>
        </is>
      </c>
      <c r="B252" s="2" t="inlineStr">
        <is>
          <t>Enterālās barošanas līdzekļi: ar paaugstinātu kalorāžu.   Pilnvērtīga, sabalansēta, šķidra diētiska pārtika bez šķiedrvielām ar palielinātu enerģētisk</t>
        </is>
      </c>
      <c r="C252" s="2" t="inlineStr">
        <is>
          <t>nutrition</t>
        </is>
      </c>
      <c r="D252" s="2" t="n">
        <v>2</v>
      </c>
      <c r="E252" s="2" t="inlineStr">
        <is>
          <t>Isosource Energy Fibre 500 ml</t>
        </is>
      </c>
      <c r="F252" s="4" t="inlineStr">
        <is>
          <t>NON_COMPLIANT</t>
        </is>
      </c>
      <c r="G252" s="2" t="n">
        <v>0.7</v>
      </c>
      <c r="H252" s="2" t="n">
        <v>7</v>
      </c>
      <c r="I252" s="2" t="n">
        <v>2</v>
      </c>
      <c r="J252" s="2" t="n">
        <v>1</v>
      </c>
      <c r="K252" s="2" t="inlineStr">
        <is>
          <t>osmolarity: 315.0 mOsm/l vs = 375.0 mOsm/l; contains_fiber: fiber=1.5 g/100ml vs no fiber</t>
        </is>
      </c>
      <c r="L252" s="2" t="inlineStr">
        <is>
          <t>nutritionally_complete</t>
        </is>
      </c>
      <c r="M252" s="2" t="inlineStr">
        <is>
          <t>FAIL osmolarity: 315.0 does not satisfy = 375.0; FAIL contains_fiber: Product contains fiber (1.5 g/100ml); UNKNOWN nutritionally_complete: Cannot determine 'nutritionally_complete' for this product</t>
        </is>
      </c>
    </row>
    <row r="253">
      <c r="A253" s="2" t="inlineStr">
        <is>
          <t>56</t>
        </is>
      </c>
      <c r="B253" s="2" t="inlineStr">
        <is>
          <t>Enterālās barošanas līdzekļi: ar paaugstinātu kalorāžu.   Pilnvērtīga, sabalansēta, šķidra diētiska pārtika bez šķiedrvielām ar palielinātu enerģētisk</t>
        </is>
      </c>
      <c r="C253" s="2" t="inlineStr">
        <is>
          <t>nutrition</t>
        </is>
      </c>
      <c r="D253" s="2" t="n">
        <v>3</v>
      </c>
      <c r="E253" s="2" t="inlineStr">
        <is>
          <t>Isosource 2.0 Protein 500 ml</t>
        </is>
      </c>
      <c r="F253" s="4" t="inlineStr">
        <is>
          <t>NON_COMPLIANT</t>
        </is>
      </c>
      <c r="G253" s="2" t="n">
        <v>0.6</v>
      </c>
      <c r="H253" s="2" t="n">
        <v>6</v>
      </c>
      <c r="I253" s="2" t="n">
        <v>3</v>
      </c>
      <c r="J253" s="2" t="n">
        <v>1</v>
      </c>
      <c r="K253" s="2" t="inlineStr">
        <is>
          <t>energy: 200.0 kcal/100ml vs = 150.0 kcal/100ml; osmolarity: 362.0 mOsm/l vs = 375.0 mOsm/l; protein: 10.0 g/100ml vs = 6.0 g/100ml</t>
        </is>
      </c>
      <c r="L253" s="2" t="inlineStr">
        <is>
          <t>nutritionally_complete</t>
        </is>
      </c>
      <c r="M253" s="2" t="inlineStr">
        <is>
          <t>FAIL energy: 200.0 does not satisfy = 150.0; FAIL osmolarity: 362.0 does not satisfy = 375.0; FAIL protein: 10.0 does not satisfy = 6.0; UNKNOWN nutritionally_complete: Cannot determine 'nutritionally_complete' for this product</t>
        </is>
      </c>
    </row>
    <row r="254">
      <c r="A254" s="2" t="inlineStr">
        <is>
          <t>56</t>
        </is>
      </c>
      <c r="B254" s="2" t="inlineStr">
        <is>
          <t>Enterālās barošanas līdzekļi: ar paaugstinātu kalorāžu.   Pilnvērtīga, sabalansēta, šķidra diētiska pārtika bez šķiedrvielām ar palielinātu enerģētisk</t>
        </is>
      </c>
      <c r="C254" s="2" t="inlineStr">
        <is>
          <t>nutrition</t>
        </is>
      </c>
      <c r="D254" s="2" t="n">
        <v>4</v>
      </c>
      <c r="E254" s="2" t="inlineStr">
        <is>
          <t>Peptamen 2.0 Enteral 500 ml</t>
        </is>
      </c>
      <c r="F254" s="4" t="inlineStr">
        <is>
          <t>NON_COMPLIANT</t>
        </is>
      </c>
      <c r="G254" s="2" t="n">
        <v>0.6</v>
      </c>
      <c r="H254" s="2" t="n">
        <v>6</v>
      </c>
      <c r="I254" s="2" t="n">
        <v>3</v>
      </c>
      <c r="J254" s="2" t="n">
        <v>1</v>
      </c>
      <c r="K254" s="2" t="inlineStr">
        <is>
          <t>energy: 200.0 kcal/100ml vs = 150.0 kcal/100ml; osmolarity: 415.0 mOsm/l vs = 375.0 mOsm/l; protein: 9.2 g/100ml vs = 6.0 g/100ml</t>
        </is>
      </c>
      <c r="L254" s="2" t="inlineStr">
        <is>
          <t>nutritionally_complete</t>
        </is>
      </c>
      <c r="M254" s="2" t="inlineStr">
        <is>
          <t>FAIL energy: 200.0 does not satisfy = 150.0; FAIL osmolarity: 415.0 does not satisfy = 375.0; FAIL protein: 9.2 does not satisfy = 6.0; UNKNOWN nutritionally_complete: Cannot determine 'nutritionally_complete' for this product</t>
        </is>
      </c>
    </row>
    <row r="255">
      <c r="A255" s="2" t="inlineStr">
        <is>
          <t>56</t>
        </is>
      </c>
      <c r="B255" s="2" t="inlineStr">
        <is>
          <t>Enterālās barošanas līdzekļi: ar paaugstinātu kalorāžu.   Pilnvērtīga, sabalansēta, šķidra diētiska pārtika bez šķiedrvielām ar palielinātu enerģētisk</t>
        </is>
      </c>
      <c r="C255" s="2" t="inlineStr">
        <is>
          <t>nutrition</t>
        </is>
      </c>
      <c r="D255" s="2" t="n">
        <v>5</v>
      </c>
      <c r="E255" s="2" t="inlineStr">
        <is>
          <t>Peptamen AF 500 ml</t>
        </is>
      </c>
      <c r="F255" s="4" t="inlineStr">
        <is>
          <t>NON_COMPLIANT</t>
        </is>
      </c>
      <c r="G255" s="2" t="n">
        <v>0.6</v>
      </c>
      <c r="H255" s="2" t="n">
        <v>6</v>
      </c>
      <c r="I255" s="2" t="n">
        <v>3</v>
      </c>
      <c r="J255" s="2" t="n">
        <v>1</v>
      </c>
      <c r="K255" s="2" t="inlineStr">
        <is>
          <t>osmolarity: 425.0 mOsm/l vs = 375.0 mOsm/l; protein: 9.4 g/100ml vs = 6.0 g/100ml; carbohydrates: 14.0 g/100ml vs &gt;= 20.3 g/100ml</t>
        </is>
      </c>
      <c r="L255" s="2" t="inlineStr">
        <is>
          <t>nutritionally_complete</t>
        </is>
      </c>
      <c r="M255" s="2" t="inlineStr">
        <is>
          <t>FAIL osmolarity: 425.0 does not satisfy = 375.0; FAIL protein: 9.4 does not satisfy = 6.0; FAIL carbohydrates: 14.0 does not satisfy &gt;= 20.3; UNKNOWN nutritionally_complete: Cannot determine 'nutritionally_complete' for this product</t>
        </is>
      </c>
    </row>
    <row r="256">
      <c r="A256" s="2" t="inlineStr">
        <is>
          <t>57</t>
        </is>
      </c>
      <c r="B256" s="2" t="inlineStr">
        <is>
          <t>Enterālās barošanas līdzekļi: ar paaugstinātu kalorāžu.   Pilnvērtīga, sabalansēta, šķidra diētiska pārtika bez šķiedrvielām ar palielinātu enerģētisk</t>
        </is>
      </c>
      <c r="C256" s="2" t="inlineStr">
        <is>
          <t>nutrition</t>
        </is>
      </c>
      <c r="D256" s="2" t="n">
        <v>1</v>
      </c>
      <c r="E256" s="2" t="inlineStr">
        <is>
          <t>Isosource Energy 500 ml</t>
        </is>
      </c>
      <c r="F256" s="5" t="inlineStr">
        <is>
          <t>PARTIALLY_COMPLIANT</t>
        </is>
      </c>
      <c r="G256" s="2" t="n">
        <v>0.889</v>
      </c>
      <c r="H256" s="2" t="n">
        <v>8</v>
      </c>
      <c r="I256" s="2" t="n">
        <v>0</v>
      </c>
      <c r="J256" s="2" t="n">
        <v>1</v>
      </c>
      <c r="K256" s="2" t="inlineStr"/>
      <c r="L256" s="2" t="inlineStr">
        <is>
          <t>nutritionally_complete</t>
        </is>
      </c>
      <c r="M256" s="2" t="inlineStr">
        <is>
          <t>UNKNOWN nutritionally_complete: Cannot determine 'nutritionally_complete' for this product</t>
        </is>
      </c>
    </row>
    <row r="257">
      <c r="A257" s="2" t="inlineStr">
        <is>
          <t>57</t>
        </is>
      </c>
      <c r="B257" s="2" t="inlineStr">
        <is>
          <t>Enterālās barošanas līdzekļi: ar paaugstinātu kalorāžu.   Pilnvērtīga, sabalansēta, šķidra diētiska pārtika bez šķiedrvielām ar palielinātu enerģētisk</t>
        </is>
      </c>
      <c r="C257" s="2" t="inlineStr">
        <is>
          <t>nutrition</t>
        </is>
      </c>
      <c r="D257" s="2" t="n">
        <v>2</v>
      </c>
      <c r="E257" s="2" t="inlineStr">
        <is>
          <t>Isosource Energy Fibre 500 ml</t>
        </is>
      </c>
      <c r="F257" s="4" t="inlineStr">
        <is>
          <t>NON_COMPLIANT</t>
        </is>
      </c>
      <c r="G257" s="2" t="n">
        <v>0.778</v>
      </c>
      <c r="H257" s="2" t="n">
        <v>7</v>
      </c>
      <c r="I257" s="2" t="n">
        <v>1</v>
      </c>
      <c r="J257" s="2" t="n">
        <v>1</v>
      </c>
      <c r="K257" s="2" t="inlineStr">
        <is>
          <t>contains_fiber: fiber=1.5 g/100ml vs no fiber</t>
        </is>
      </c>
      <c r="L257" s="2" t="inlineStr">
        <is>
          <t>nutritionally_complete</t>
        </is>
      </c>
      <c r="M257" s="2" t="inlineStr">
        <is>
          <t>FAIL contains_fiber: Product contains fiber (1.5 g/100ml); UNKNOWN nutritionally_complete: Cannot determine 'nutritionally_complete' for this product</t>
        </is>
      </c>
    </row>
    <row r="258">
      <c r="A258" s="2" t="inlineStr">
        <is>
          <t>57</t>
        </is>
      </c>
      <c r="B258" s="2" t="inlineStr">
        <is>
          <t>Enterālās barošanas līdzekļi: ar paaugstinātu kalorāžu.   Pilnvērtīga, sabalansēta, šķidra diētiska pārtika bez šķiedrvielām ar palielinātu enerģētisk</t>
        </is>
      </c>
      <c r="C258" s="2" t="inlineStr">
        <is>
          <t>nutrition</t>
        </is>
      </c>
      <c r="D258" s="2" t="n">
        <v>3</v>
      </c>
      <c r="E258" s="2" t="inlineStr">
        <is>
          <t>Isosource 2.0 Protein 500 ml</t>
        </is>
      </c>
      <c r="F258" s="4" t="inlineStr">
        <is>
          <t>NON_COMPLIANT</t>
        </is>
      </c>
      <c r="G258" s="2" t="n">
        <v>0.667</v>
      </c>
      <c r="H258" s="2" t="n">
        <v>6</v>
      </c>
      <c r="I258" s="2" t="n">
        <v>2</v>
      </c>
      <c r="J258" s="2" t="n">
        <v>1</v>
      </c>
      <c r="K258" s="2" t="inlineStr">
        <is>
          <t>energy: 200.0 kcal/100ml vs 150.0-160.0 kcal/100ml; protein: 10.0 g/100ml vs 6.0-6.5 g/100ml</t>
        </is>
      </c>
      <c r="L258" s="2" t="inlineStr">
        <is>
          <t>nutritionally_complete</t>
        </is>
      </c>
      <c r="M258" s="2" t="inlineStr">
        <is>
          <t>FAIL energy: 200.0 outside range 150.0-160.0; FAIL protein: 10.0 outside range 6.0-6.5; UNKNOWN nutritionally_complete: Cannot determine 'nutritionally_complete' for this product</t>
        </is>
      </c>
    </row>
    <row r="259">
      <c r="A259" s="2" t="inlineStr">
        <is>
          <t>57</t>
        </is>
      </c>
      <c r="B259" s="2" t="inlineStr">
        <is>
          <t>Enterālās barošanas līdzekļi: ar paaugstinātu kalorāžu.   Pilnvērtīga, sabalansēta, šķidra diētiska pārtika bez šķiedrvielām ar palielinātu enerģētisk</t>
        </is>
      </c>
      <c r="C259" s="2" t="inlineStr">
        <is>
          <t>nutrition</t>
        </is>
      </c>
      <c r="D259" s="2" t="n">
        <v>4</v>
      </c>
      <c r="E259" s="2" t="inlineStr">
        <is>
          <t>Peptamen 2.0 Enteral 500 ml</t>
        </is>
      </c>
      <c r="F259" s="4" t="inlineStr">
        <is>
          <t>NON_COMPLIANT</t>
        </is>
      </c>
      <c r="G259" s="2" t="n">
        <v>0.667</v>
      </c>
      <c r="H259" s="2" t="n">
        <v>6</v>
      </c>
      <c r="I259" s="2" t="n">
        <v>2</v>
      </c>
      <c r="J259" s="2" t="n">
        <v>1</v>
      </c>
      <c r="K259" s="2" t="inlineStr">
        <is>
          <t>energy: 200.0 kcal/100ml vs 150.0-160.0 kcal/100ml; protein: 9.2 g/100ml vs 6.0-6.5 g/100ml</t>
        </is>
      </c>
      <c r="L259" s="2" t="inlineStr">
        <is>
          <t>nutritionally_complete</t>
        </is>
      </c>
      <c r="M259" s="2" t="inlineStr">
        <is>
          <t>FAIL energy: 200.0 outside range 150.0-160.0; FAIL protein: 9.2 outside range 6.0-6.5; UNKNOWN nutritionally_complete: Cannot determine 'nutritionally_complete' for this product</t>
        </is>
      </c>
    </row>
    <row r="260">
      <c r="A260" s="2" t="inlineStr">
        <is>
          <t>57</t>
        </is>
      </c>
      <c r="B260" s="2" t="inlineStr">
        <is>
          <t>Enterālās barošanas līdzekļi: ar paaugstinātu kalorāžu.   Pilnvērtīga, sabalansēta, šķidra diētiska pārtika bez šķiedrvielām ar palielinātu enerģētisk</t>
        </is>
      </c>
      <c r="C260" s="2" t="inlineStr">
        <is>
          <t>nutrition</t>
        </is>
      </c>
      <c r="D260" s="2" t="n">
        <v>5</v>
      </c>
      <c r="E260" s="2" t="inlineStr">
        <is>
          <t>Novasource GI Advance 500 ml</t>
        </is>
      </c>
      <c r="F260" s="4" t="inlineStr">
        <is>
          <t>NON_COMPLIANT</t>
        </is>
      </c>
      <c r="G260" s="2" t="n">
        <v>0.667</v>
      </c>
      <c r="H260" s="2" t="n">
        <v>6</v>
      </c>
      <c r="I260" s="2" t="n">
        <v>2</v>
      </c>
      <c r="J260" s="2" t="n">
        <v>1</v>
      </c>
      <c r="K260" s="2" t="inlineStr">
        <is>
          <t>protein: 9.6 g/100ml vs 6.0-6.5 g/100ml; contains_fiber: fiber=2.2 g/100ml vs no fiber</t>
        </is>
      </c>
      <c r="L260" s="2" t="inlineStr">
        <is>
          <t>nutritionally_complete</t>
        </is>
      </c>
      <c r="M260" s="2" t="inlineStr">
        <is>
          <t>FAIL protein: 9.6 outside range 6.0-6.5; FAIL contains_fiber: Product contains fiber (2.2 g/100ml); UNKNOWN nutritionally_complete: Cannot determine 'nutritionally_complete' for this product</t>
        </is>
      </c>
    </row>
    <row r="261">
      <c r="A261" s="2" t="inlineStr">
        <is>
          <t>58</t>
        </is>
      </c>
      <c r="B261" s="2" t="inlineStr">
        <is>
          <t>Enterālās barošanas līdzekļi: ar paaugstinātu kalorāžu un šķiedrvielām.   Pilnvērtīga, sabalansēta, šķidra diētiska pārtika bez šķiedrvielām ar paliel</t>
        </is>
      </c>
      <c r="C261" s="2" t="inlineStr">
        <is>
          <t>nutrition</t>
        </is>
      </c>
      <c r="D261" s="2" t="n">
        <v>1</v>
      </c>
      <c r="E261" s="2" t="inlineStr">
        <is>
          <t>Isosource Energy 500 ml</t>
        </is>
      </c>
      <c r="F261" s="4" t="inlineStr">
        <is>
          <t>NON_COMPLIANT</t>
        </is>
      </c>
      <c r="G261" s="2" t="n">
        <v>0.727</v>
      </c>
      <c r="H261" s="2" t="n">
        <v>8</v>
      </c>
      <c r="I261" s="2" t="n">
        <v>2</v>
      </c>
      <c r="J261" s="2" t="n">
        <v>1</v>
      </c>
      <c r="K261" s="2" t="inlineStr">
        <is>
          <t>osmolarity: 290.0 mOsm/l vs = 365.0 mOsm/l; fiber: 0.0 g/100ml vs &gt;= 2.0 g/100ml</t>
        </is>
      </c>
      <c r="L261" s="2" t="inlineStr">
        <is>
          <t>nutritionally_complete</t>
        </is>
      </c>
      <c r="M261" s="2" t="inlineStr">
        <is>
          <t>FAIL osmolarity: 290.0 does not satisfy = 365.0; FAIL fiber: 0.0 does not satisfy &gt;= 2.0; UNKNOWN nutritionally_complete: Cannot determine 'nutritionally_complete' for this product</t>
        </is>
      </c>
    </row>
    <row r="262">
      <c r="A262" s="2" t="inlineStr">
        <is>
          <t>58</t>
        </is>
      </c>
      <c r="B262" s="2" t="inlineStr">
        <is>
          <t>Enterālās barošanas līdzekļi: ar paaugstinātu kalorāžu un šķiedrvielām.   Pilnvērtīga, sabalansēta, šķidra diētiska pārtika bez šķiedrvielām ar paliel</t>
        </is>
      </c>
      <c r="C262" s="2" t="inlineStr">
        <is>
          <t>nutrition</t>
        </is>
      </c>
      <c r="D262" s="2" t="n">
        <v>2</v>
      </c>
      <c r="E262" s="2" t="inlineStr">
        <is>
          <t>Isosource Energy Fibre 500 ml</t>
        </is>
      </c>
      <c r="F262" s="4" t="inlineStr">
        <is>
          <t>NON_COMPLIANT</t>
        </is>
      </c>
      <c r="G262" s="2" t="n">
        <v>0.636</v>
      </c>
      <c r="H262" s="2" t="n">
        <v>7</v>
      </c>
      <c r="I262" s="2" t="n">
        <v>3</v>
      </c>
      <c r="J262" s="2" t="n">
        <v>1</v>
      </c>
      <c r="K262" s="2" t="inlineStr">
        <is>
          <t>osmolarity: 315.0 mOsm/l vs = 365.0 mOsm/l; fiber: 1.5 g/100ml vs &gt;= 2.0 g/100ml; contains_fiber: fiber=1.5 g/100ml vs no fiber</t>
        </is>
      </c>
      <c r="L262" s="2" t="inlineStr">
        <is>
          <t>nutritionally_complete</t>
        </is>
      </c>
      <c r="M262" s="2" t="inlineStr">
        <is>
          <t>FAIL osmolarity: 315.0 does not satisfy = 365.0; FAIL fiber: 1.5 does not satisfy &gt;= 2.0; FAIL contains_fiber: Product contains fiber (1.5 g/100ml); UNKNOWN nutritionally_complete: Cannot determine 'nutritionally_complete' for this product</t>
        </is>
      </c>
    </row>
    <row r="263">
      <c r="A263" s="2" t="inlineStr">
        <is>
          <t>58</t>
        </is>
      </c>
      <c r="B263" s="2" t="inlineStr">
        <is>
          <t>Enterālās barošanas līdzekļi: ar paaugstinātu kalorāžu un šķiedrvielām.   Pilnvērtīga, sabalansēta, šķidra diētiska pārtika bez šķiedrvielām ar paliel</t>
        </is>
      </c>
      <c r="C263" s="2" t="inlineStr">
        <is>
          <t>nutrition</t>
        </is>
      </c>
      <c r="D263" s="2" t="n">
        <v>3</v>
      </c>
      <c r="E263" s="2" t="inlineStr">
        <is>
          <t>Isosource 2.0 Protein Fibre 500 ml</t>
        </is>
      </c>
      <c r="F263" s="4" t="inlineStr">
        <is>
          <t>NON_COMPLIANT</t>
        </is>
      </c>
      <c r="G263" s="2" t="n">
        <v>0.545</v>
      </c>
      <c r="H263" s="2" t="n">
        <v>6</v>
      </c>
      <c r="I263" s="2" t="n">
        <v>4</v>
      </c>
      <c r="J263" s="2" t="n">
        <v>1</v>
      </c>
      <c r="K263" s="2" t="inlineStr">
        <is>
          <t>energy: 200.0 kcal/100ml vs = 150.0 kcal/100ml; osmolarity: 397.0 mOsm/l vs = 365.0 mOsm/l; protein: 10.0 g/100ml vs = 6.0 g/100ml; contains_fiber: fiber=2.0 g/100ml vs no fiber</t>
        </is>
      </c>
      <c r="L263" s="2" t="inlineStr">
        <is>
          <t>nutritionally_complete</t>
        </is>
      </c>
      <c r="M263" s="2" t="inlineStr">
        <is>
          <t>FAIL energy: 200.0 does not satisfy = 150.0; FAIL osmolarity: 397.0 does not satisfy = 365.0; FAIL protein: 10.0 does not satisfy = 6.0; FAIL contains_fiber: Product contains fiber (2.0 g/100ml); UNKNOWN nutritionally_complete: Cannot determine 'nutritionally_complete' for this product</t>
        </is>
      </c>
    </row>
    <row r="264">
      <c r="A264" s="2" t="inlineStr">
        <is>
          <t>58</t>
        </is>
      </c>
      <c r="B264" s="2" t="inlineStr">
        <is>
          <t>Enterālās barošanas līdzekļi: ar paaugstinātu kalorāžu un šķiedrvielām.   Pilnvērtīga, sabalansēta, šķidra diētiska pārtika bez šķiedrvielām ar paliel</t>
        </is>
      </c>
      <c r="C264" s="2" t="inlineStr">
        <is>
          <t>nutrition</t>
        </is>
      </c>
      <c r="D264" s="2" t="n">
        <v>4</v>
      </c>
      <c r="E264" s="2" t="inlineStr">
        <is>
          <t>Isosource 2.0 Protein 500 ml</t>
        </is>
      </c>
      <c r="F264" s="4" t="inlineStr">
        <is>
          <t>NON_COMPLIANT</t>
        </is>
      </c>
      <c r="G264" s="2" t="n">
        <v>0.545</v>
      </c>
      <c r="H264" s="2" t="n">
        <v>6</v>
      </c>
      <c r="I264" s="2" t="n">
        <v>4</v>
      </c>
      <c r="J264" s="2" t="n">
        <v>1</v>
      </c>
      <c r="K264" s="2" t="inlineStr">
        <is>
          <t>energy: 200.0 kcal/100ml vs = 150.0 kcal/100ml; osmolarity: 362.0 mOsm/l vs = 365.0 mOsm/l; protein: 10.0 g/100ml vs = 6.0 g/100ml; fiber: 0.0 g/100ml vs &gt;= 2.0 g/100ml</t>
        </is>
      </c>
      <c r="L264" s="2" t="inlineStr">
        <is>
          <t>nutritionally_complete</t>
        </is>
      </c>
      <c r="M264" s="2" t="inlineStr">
        <is>
          <t>FAIL energy: 200.0 does not satisfy = 150.0; FAIL osmolarity: 362.0 does not satisfy = 365.0; FAIL protein: 10.0 does not satisfy = 6.0; FAIL fiber: 0.0 does not satisfy &gt;= 2.0; UNKNOWN nutritionally_complete: Cannot determine 'nutritionally_complete' for this product</t>
        </is>
      </c>
    </row>
    <row r="265">
      <c r="A265" s="2" t="inlineStr">
        <is>
          <t>58</t>
        </is>
      </c>
      <c r="B265" s="2" t="inlineStr">
        <is>
          <t>Enterālās barošanas līdzekļi: ar paaugstinātu kalorāžu un šķiedrvielām.   Pilnvērtīga, sabalansēta, šķidra diētiska pārtika bez šķiedrvielām ar paliel</t>
        </is>
      </c>
      <c r="C265" s="2" t="inlineStr">
        <is>
          <t>nutrition</t>
        </is>
      </c>
      <c r="D265" s="2" t="n">
        <v>5</v>
      </c>
      <c r="E265" s="2" t="inlineStr">
        <is>
          <t>Peptamen 2.0 Enteral 500 ml</t>
        </is>
      </c>
      <c r="F265" s="4" t="inlineStr">
        <is>
          <t>NON_COMPLIANT</t>
        </is>
      </c>
      <c r="G265" s="2" t="n">
        <v>0.545</v>
      </c>
      <c r="H265" s="2" t="n">
        <v>6</v>
      </c>
      <c r="I265" s="2" t="n">
        <v>4</v>
      </c>
      <c r="J265" s="2" t="n">
        <v>1</v>
      </c>
      <c r="K265" s="2" t="inlineStr">
        <is>
          <t>energy: 200.0 kcal/100ml vs = 150.0 kcal/100ml; osmolarity: 415.0 mOsm/l vs = 365.0 mOsm/l; protein: 9.2 g/100ml vs = 6.0 g/100ml; fiber: 0.0 g/100ml vs &gt;= 2.0 g/100ml</t>
        </is>
      </c>
      <c r="L265" s="2" t="inlineStr">
        <is>
          <t>nutritionally_complete</t>
        </is>
      </c>
      <c r="M265" s="2" t="inlineStr">
        <is>
          <t>FAIL energy: 200.0 does not satisfy = 150.0; FAIL osmolarity: 415.0 does not satisfy = 365.0; FAIL protein: 9.2 does not satisfy = 6.0; FAIL fiber: 0.0 does not satisfy &gt;= 2.0; UNKNOWN nutritionally_complete: Cannot determine 'nutritionally_complete' for this product</t>
        </is>
      </c>
    </row>
    <row r="266">
      <c r="A266" s="2" t="inlineStr">
        <is>
          <t>59</t>
        </is>
      </c>
      <c r="B266" s="2" t="inlineStr">
        <is>
          <t>Enterālās barošanas līdzekļi: ar paaugstinātu kalorāžu un šķiedrvielām.   Pilnvērtīga, sabalansēta, šķidra diētiska pārtika bez šķiedrvielām ar paliel</t>
        </is>
      </c>
      <c r="C266" s="2" t="inlineStr">
        <is>
          <t>nutrition</t>
        </is>
      </c>
      <c r="D266" s="2" t="n">
        <v>1</v>
      </c>
      <c r="E266" s="2" t="inlineStr">
        <is>
          <t>Isosource Energy 500 ml</t>
        </is>
      </c>
      <c r="F266" s="4" t="inlineStr">
        <is>
          <t>NON_COMPLIANT</t>
        </is>
      </c>
      <c r="G266" s="2" t="n">
        <v>0.8179999999999999</v>
      </c>
      <c r="H266" s="2" t="n">
        <v>9</v>
      </c>
      <c r="I266" s="2" t="n">
        <v>1</v>
      </c>
      <c r="J266" s="2" t="n">
        <v>1</v>
      </c>
      <c r="K266" s="2" t="inlineStr">
        <is>
          <t>fiber: 0.0 g/100ml vs &gt;= 2.0 g/100ml</t>
        </is>
      </c>
      <c r="L266" s="2" t="inlineStr">
        <is>
          <t>nutritionally_complete</t>
        </is>
      </c>
      <c r="M266" s="2" t="inlineStr">
        <is>
          <t>FAIL fiber: 0.0 does not satisfy &gt;= 2.0; UNKNOWN nutritionally_complete: Cannot determine 'nutritionally_complete' for this product</t>
        </is>
      </c>
    </row>
    <row r="267">
      <c r="A267" s="2" t="inlineStr">
        <is>
          <t>59</t>
        </is>
      </c>
      <c r="B267" s="2" t="inlineStr">
        <is>
          <t>Enterālās barošanas līdzekļi: ar paaugstinātu kalorāžu un šķiedrvielām.   Pilnvērtīga, sabalansēta, šķidra diētiska pārtika bez šķiedrvielām ar paliel</t>
        </is>
      </c>
      <c r="C267" s="2" t="inlineStr">
        <is>
          <t>nutrition</t>
        </is>
      </c>
      <c r="D267" s="2" t="n">
        <v>2</v>
      </c>
      <c r="E267" s="2" t="inlineStr">
        <is>
          <t>Isosource 2.0 Protein 500 ml</t>
        </is>
      </c>
      <c r="F267" s="4" t="inlineStr">
        <is>
          <t>NON_COMPLIANT</t>
        </is>
      </c>
      <c r="G267" s="2" t="n">
        <v>0.8179999999999999</v>
      </c>
      <c r="H267" s="2" t="n">
        <v>9</v>
      </c>
      <c r="I267" s="2" t="n">
        <v>1</v>
      </c>
      <c r="J267" s="2" t="n">
        <v>1</v>
      </c>
      <c r="K267" s="2" t="inlineStr">
        <is>
          <t>fiber: 0.0 g/100ml vs &gt;= 2.0 g/100ml</t>
        </is>
      </c>
      <c r="L267" s="2" t="inlineStr">
        <is>
          <t>nutritionally_complete</t>
        </is>
      </c>
      <c r="M267" s="2" t="inlineStr">
        <is>
          <t>FAIL fiber: 0.0 does not satisfy &gt;= 2.0; UNKNOWN nutritionally_complete: Cannot determine 'nutritionally_complete' for this product</t>
        </is>
      </c>
    </row>
    <row r="268">
      <c r="A268" s="2" t="inlineStr">
        <is>
          <t>59</t>
        </is>
      </c>
      <c r="B268" s="2" t="inlineStr">
        <is>
          <t>Enterālās barošanas līdzekļi: ar paaugstinātu kalorāžu un šķiedrvielām.   Pilnvērtīga, sabalansēta, šķidra diētiska pārtika bez šķiedrvielām ar paliel</t>
        </is>
      </c>
      <c r="C268" s="2" t="inlineStr">
        <is>
          <t>nutrition</t>
        </is>
      </c>
      <c r="D268" s="2" t="n">
        <v>3</v>
      </c>
      <c r="E268" s="2" t="inlineStr">
        <is>
          <t>Isosource Energy Fibre 500 ml</t>
        </is>
      </c>
      <c r="F268" s="4" t="inlineStr">
        <is>
          <t>NON_COMPLIANT</t>
        </is>
      </c>
      <c r="G268" s="2" t="n">
        <v>0.727</v>
      </c>
      <c r="H268" s="2" t="n">
        <v>8</v>
      </c>
      <c r="I268" s="2" t="n">
        <v>2</v>
      </c>
      <c r="J268" s="2" t="n">
        <v>1</v>
      </c>
      <c r="K268" s="2" t="inlineStr">
        <is>
          <t>fiber: 1.5 g/100ml vs &gt;= 2.0 g/100ml; contains_fiber: fiber=1.5 g/100ml vs no fiber</t>
        </is>
      </c>
      <c r="L268" s="2" t="inlineStr">
        <is>
          <t>nutritionally_complete</t>
        </is>
      </c>
      <c r="M268" s="2" t="inlineStr">
        <is>
          <t>FAIL fiber: 1.5 does not satisfy &gt;= 2.0; FAIL contains_fiber: Product contains fiber (1.5 g/100ml); UNKNOWN nutritionally_complete: Cannot determine 'nutritionally_complete' for this product</t>
        </is>
      </c>
    </row>
    <row r="269">
      <c r="A269" s="2" t="inlineStr">
        <is>
          <t>59</t>
        </is>
      </c>
      <c r="B269" s="2" t="inlineStr">
        <is>
          <t>Enterālās barošanas līdzekļi: ar paaugstinātu kalorāžu un šķiedrvielām.   Pilnvērtīga, sabalansēta, šķidra diētiska pārtika bez šķiedrvielām ar paliel</t>
        </is>
      </c>
      <c r="C269" s="2" t="inlineStr">
        <is>
          <t>nutrition</t>
        </is>
      </c>
      <c r="D269" s="2" t="n">
        <v>4</v>
      </c>
      <c r="E269" s="2" t="inlineStr">
        <is>
          <t>Isosource 2.0 Protein Fibre 500 ml</t>
        </is>
      </c>
      <c r="F269" s="4" t="inlineStr">
        <is>
          <t>NON_COMPLIANT</t>
        </is>
      </c>
      <c r="G269" s="2" t="n">
        <v>0.727</v>
      </c>
      <c r="H269" s="2" t="n">
        <v>8</v>
      </c>
      <c r="I269" s="2" t="n">
        <v>2</v>
      </c>
      <c r="J269" s="2" t="n">
        <v>1</v>
      </c>
      <c r="K269" s="2" t="inlineStr">
        <is>
          <t>osmolarity: 397.0 mOsm/l vs &lt;= 395.0 mOsm/l; contains_fiber: fiber=2.0 g/100ml vs no fiber</t>
        </is>
      </c>
      <c r="L269" s="2" t="inlineStr">
        <is>
          <t>nutritionally_complete</t>
        </is>
      </c>
      <c r="M269" s="2" t="inlineStr">
        <is>
          <t>FAIL osmolarity: 397.0 does not satisfy &lt;= 395.0; FAIL contains_fiber: Product contains fiber (2.0 g/100ml); UNKNOWN nutritionally_complete: Cannot determine 'nutritionally_complete' for this product</t>
        </is>
      </c>
    </row>
    <row r="270">
      <c r="A270" s="2" t="inlineStr">
        <is>
          <t>59</t>
        </is>
      </c>
      <c r="B270" s="2" t="inlineStr">
        <is>
          <t>Enterālās barošanas līdzekļi: ar paaugstinātu kalorāžu un šķiedrvielām.   Pilnvērtīga, sabalansēta, šķidra diētiska pārtika bez šķiedrvielām ar paliel</t>
        </is>
      </c>
      <c r="C270" s="2" t="inlineStr">
        <is>
          <t>nutrition</t>
        </is>
      </c>
      <c r="D270" s="2" t="n">
        <v>5</v>
      </c>
      <c r="E270" s="2" t="inlineStr">
        <is>
          <t>Peptamen 2.0 Enteral 500 ml</t>
        </is>
      </c>
      <c r="F270" s="4" t="inlineStr">
        <is>
          <t>NON_COMPLIANT</t>
        </is>
      </c>
      <c r="G270" s="2" t="n">
        <v>0.727</v>
      </c>
      <c r="H270" s="2" t="n">
        <v>8</v>
      </c>
      <c r="I270" s="2" t="n">
        <v>2</v>
      </c>
      <c r="J270" s="2" t="n">
        <v>1</v>
      </c>
      <c r="K270" s="2" t="inlineStr">
        <is>
          <t>osmolarity: 415.0 mOsm/l vs &lt;= 395.0 mOsm/l; fiber: 0.0 g/100ml vs &gt;= 2.0 g/100ml</t>
        </is>
      </c>
      <c r="L270" s="2" t="inlineStr">
        <is>
          <t>nutritionally_complete</t>
        </is>
      </c>
      <c r="M270" s="2" t="inlineStr">
        <is>
          <t>FAIL osmolarity: 415.0 does not satisfy &lt;= 395.0; FAIL fiber: 0.0 does not satisfy &gt;= 2.0; UNKNOWN nutritionally_complete: Cannot determine 'nutritionally_complete' for this product</t>
        </is>
      </c>
    </row>
    <row r="271">
      <c r="A271" s="2" t="inlineStr">
        <is>
          <t>60</t>
        </is>
      </c>
      <c r="B271" s="2" t="inlineStr">
        <is>
          <t>Enterālās barošanas produkts ar paaugstinātu kalorāžu  - ar uzturvielām pilnīgi nokomplektēta, šķiedrvielas saturoša, lietošanai gatava diētiskā pārti</t>
        </is>
      </c>
      <c r="C271" s="2" t="inlineStr">
        <is>
          <t>nutrition</t>
        </is>
      </c>
      <c r="D271" s="2" t="n">
        <v>1</v>
      </c>
      <c r="E271" s="2" t="inlineStr">
        <is>
          <t>Isosource Energy Fibre 500 ml</t>
        </is>
      </c>
      <c r="F271" s="4" t="inlineStr">
        <is>
          <t>NON_COMPLIANT</t>
        </is>
      </c>
      <c r="G271" s="2" t="n">
        <v>0.7</v>
      </c>
      <c r="H271" s="2" t="n">
        <v>7</v>
      </c>
      <c r="I271" s="2" t="n">
        <v>2</v>
      </c>
      <c r="J271" s="2" t="n">
        <v>1</v>
      </c>
      <c r="K271" s="2" t="inlineStr">
        <is>
          <t>osmolarity: 315.0 mOsm/l vs = 345.0 mOsm/l; protein: 6.3 g/100ml vs = 7.5 g/100ml</t>
        </is>
      </c>
      <c r="L271" s="2" t="inlineStr">
        <is>
          <t>nutritionally_complete</t>
        </is>
      </c>
      <c r="M271" s="2" t="inlineStr">
        <is>
          <t>FAIL osmolarity: 315.0 does not satisfy = 345.0; FAIL protein: 6.3 does not satisfy = 7.5; UNKNOWN nutritionally_complete: Cannot determine 'nutritionally_complete' for this product</t>
        </is>
      </c>
    </row>
    <row r="272">
      <c r="A272" s="2" t="inlineStr">
        <is>
          <t>60</t>
        </is>
      </c>
      <c r="B272" s="2" t="inlineStr">
        <is>
          <t>Enterālās barošanas produkts ar paaugstinātu kalorāžu  - ar uzturvielām pilnīgi nokomplektēta, šķiedrvielas saturoša, lietošanai gatava diētiskā pārti</t>
        </is>
      </c>
      <c r="C272" s="2" t="inlineStr">
        <is>
          <t>nutrition</t>
        </is>
      </c>
      <c r="D272" s="2" t="n">
        <v>2</v>
      </c>
      <c r="E272" s="2" t="inlineStr">
        <is>
          <t>Peptamen Junior Advance 500 ml</t>
        </is>
      </c>
      <c r="F272" s="4" t="inlineStr">
        <is>
          <t>NON_COMPLIANT</t>
        </is>
      </c>
      <c r="G272" s="2" t="n">
        <v>0.7</v>
      </c>
      <c r="H272" s="2" t="n">
        <v>7</v>
      </c>
      <c r="I272" s="2" t="n">
        <v>2</v>
      </c>
      <c r="J272" s="2" t="n">
        <v>1</v>
      </c>
      <c r="K272" s="2" t="inlineStr">
        <is>
          <t>osmolarity: 415.0 mOsm/l vs = 345.0 mOsm/l; protein: 4.5 g/100ml vs = 7.5 g/100ml</t>
        </is>
      </c>
      <c r="L272" s="2" t="inlineStr">
        <is>
          <t>nutritionally_complete</t>
        </is>
      </c>
      <c r="M272" s="2" t="inlineStr">
        <is>
          <t>FAIL osmolarity: 415.0 does not satisfy = 345.0; FAIL protein: 4.5 does not satisfy = 7.5; UNKNOWN nutritionally_complete: Cannot determine 'nutritionally_complete' for this product</t>
        </is>
      </c>
    </row>
    <row r="273">
      <c r="A273" s="2" t="inlineStr">
        <is>
          <t>60</t>
        </is>
      </c>
      <c r="B273" s="2" t="inlineStr">
        <is>
          <t>Enterālās barošanas produkts ar paaugstinātu kalorāžu  - ar uzturvielām pilnīgi nokomplektēta, šķiedrvielas saturoša, lietošanai gatava diētiskā pārti</t>
        </is>
      </c>
      <c r="C273" s="2" t="inlineStr">
        <is>
          <t>nutrition</t>
        </is>
      </c>
      <c r="D273" s="2" t="n">
        <v>3</v>
      </c>
      <c r="E273" s="2" t="inlineStr">
        <is>
          <t>Isosource Energy 500 ml</t>
        </is>
      </c>
      <c r="F273" s="4" t="inlineStr">
        <is>
          <t>NON_COMPLIANT</t>
        </is>
      </c>
      <c r="G273" s="2" t="n">
        <v>0.6</v>
      </c>
      <c r="H273" s="2" t="n">
        <v>6</v>
      </c>
      <c r="I273" s="2" t="n">
        <v>3</v>
      </c>
      <c r="J273" s="2" t="n">
        <v>1</v>
      </c>
      <c r="K273" s="2" t="inlineStr">
        <is>
          <t>osmolarity: 290.0 mOsm/l vs = 345.0 mOsm/l; protein: 6.2 g/100ml vs = 7.5 g/100ml; contains_fiber: fiber=0.0 g/100ml vs contains fiber</t>
        </is>
      </c>
      <c r="L273" s="2" t="inlineStr">
        <is>
          <t>nutritionally_complete</t>
        </is>
      </c>
      <c r="M273" s="2" t="inlineStr">
        <is>
          <t>FAIL osmolarity: 290.0 does not satisfy = 345.0; FAIL protein: 6.2 does not satisfy = 7.5; FAIL contains_fiber: Product has no/minimal fiber; UNKNOWN nutritionally_complete: Cannot determine 'nutritionally_complete' for this product</t>
        </is>
      </c>
    </row>
    <row r="274">
      <c r="A274" s="2" t="inlineStr">
        <is>
          <t>60</t>
        </is>
      </c>
      <c r="B274" s="2" t="inlineStr">
        <is>
          <t>Enterālās barošanas produkts ar paaugstinātu kalorāžu  - ar uzturvielām pilnīgi nokomplektēta, šķiedrvielas saturoša, lietošanai gatava diētiskā pārti</t>
        </is>
      </c>
      <c r="C274" s="2" t="inlineStr">
        <is>
          <t>nutrition</t>
        </is>
      </c>
      <c r="D274" s="2" t="n">
        <v>4</v>
      </c>
      <c r="E274" s="2" t="inlineStr">
        <is>
          <t>Isosource 2.0 Protein Fibre 500 ml</t>
        </is>
      </c>
      <c r="F274" s="4" t="inlineStr">
        <is>
          <t>NON_COMPLIANT</t>
        </is>
      </c>
      <c r="G274" s="2" t="n">
        <v>0.6</v>
      </c>
      <c r="H274" s="2" t="n">
        <v>6</v>
      </c>
      <c r="I274" s="2" t="n">
        <v>3</v>
      </c>
      <c r="J274" s="2" t="n">
        <v>1</v>
      </c>
      <c r="K274" s="2" t="inlineStr">
        <is>
          <t>energy: 200.0 kcal/100ml vs = 150.0 kcal/100ml; osmolarity: 397.0 mOsm/l vs = 345.0 mOsm/l; protein: 10.0 g/100ml vs = 7.5 g/100ml</t>
        </is>
      </c>
      <c r="L274" s="2" t="inlineStr">
        <is>
          <t>nutritionally_complete</t>
        </is>
      </c>
      <c r="M274" s="2" t="inlineStr">
        <is>
          <t>FAIL energy: 200.0 does not satisfy = 150.0; FAIL osmolarity: 397.0 does not satisfy = 345.0; FAIL protein: 10.0 does not satisfy = 7.5; UNKNOWN nutritionally_complete: Cannot determine 'nutritionally_complete' for this product</t>
        </is>
      </c>
    </row>
    <row r="275">
      <c r="A275" s="2" t="inlineStr">
        <is>
          <t>60</t>
        </is>
      </c>
      <c r="B275" s="2" t="inlineStr">
        <is>
          <t>Enterālās barošanas produkts ar paaugstinātu kalorāžu  - ar uzturvielām pilnīgi nokomplektēta, šķiedrvielas saturoša, lietošanai gatava diētiskā pārti</t>
        </is>
      </c>
      <c r="C275" s="2" t="inlineStr">
        <is>
          <t>nutrition</t>
        </is>
      </c>
      <c r="D275" s="2" t="n">
        <v>5</v>
      </c>
      <c r="E275" s="2" t="inlineStr">
        <is>
          <t>Novasource GI Advance 500 ml</t>
        </is>
      </c>
      <c r="F275" s="4" t="inlineStr">
        <is>
          <t>NON_COMPLIANT</t>
        </is>
      </c>
      <c r="G275" s="2" t="n">
        <v>0.6</v>
      </c>
      <c r="H275" s="2" t="n">
        <v>6</v>
      </c>
      <c r="I275" s="2" t="n">
        <v>3</v>
      </c>
      <c r="J275" s="2" t="n">
        <v>1</v>
      </c>
      <c r="K275" s="2" t="inlineStr">
        <is>
          <t>osmolarity: 335.0 mOsm/l vs = 345.0 mOsm/l; protein: 9.6 g/100ml vs = 7.5 g/100ml; fat: 4.7 g/100ml vs &gt;= 5.8 g/100ml</t>
        </is>
      </c>
      <c r="L275" s="2" t="inlineStr">
        <is>
          <t>nutritionally_complete</t>
        </is>
      </c>
      <c r="M275" s="2" t="inlineStr">
        <is>
          <t>FAIL osmolarity: 335.0 does not satisfy = 345.0; FAIL protein: 9.6 does not satisfy = 7.5; FAIL fat: 4.7 does not satisfy &gt;= 5.8; UNKNOWN nutritionally_complete: Cannot determine 'nutritionally_complete' for this product</t>
        </is>
      </c>
    </row>
    <row r="276">
      <c r="A276" s="2" t="inlineStr">
        <is>
          <t>61</t>
        </is>
      </c>
      <c r="B276" s="2" t="inlineStr">
        <is>
          <t>Enterālās barošanas produkts ar paaugstinātu kalorāžu  - ar uzturvielām pilnīgi nokomplektēta, lietošanai gatava diētiskā pārtika pacientiem, kuri nev</t>
        </is>
      </c>
      <c r="C276" s="2" t="inlineStr">
        <is>
          <t>nutrition</t>
        </is>
      </c>
      <c r="D276" s="2" t="n">
        <v>1</v>
      </c>
      <c r="E276" s="2" t="inlineStr">
        <is>
          <t>Isosource Energy 500 ml</t>
        </is>
      </c>
      <c r="F276" s="4" t="inlineStr">
        <is>
          <t>NON_COMPLIANT</t>
        </is>
      </c>
      <c r="G276" s="2" t="n">
        <v>0.778</v>
      </c>
      <c r="H276" s="2" t="n">
        <v>7</v>
      </c>
      <c r="I276" s="2" t="n">
        <v>1</v>
      </c>
      <c r="J276" s="2" t="n">
        <v>1</v>
      </c>
      <c r="K276" s="2" t="inlineStr">
        <is>
          <t>protein: 6.2 g/100ml vs &gt;= 7.5 g/100ml</t>
        </is>
      </c>
      <c r="L276" s="2" t="inlineStr">
        <is>
          <t>nutritionally_complete</t>
        </is>
      </c>
      <c r="M276" s="2" t="inlineStr">
        <is>
          <t>FAIL protein: 6.2 does not satisfy &gt;= 7.5; UNKNOWN nutritionally_complete: Cannot determine 'nutritionally_complete' for this product</t>
        </is>
      </c>
    </row>
    <row r="277">
      <c r="A277" s="2" t="inlineStr">
        <is>
          <t>61</t>
        </is>
      </c>
      <c r="B277" s="2" t="inlineStr">
        <is>
          <t>Enterālās barošanas produkts ar paaugstinātu kalorāžu  - ar uzturvielām pilnīgi nokomplektēta, lietošanai gatava diētiskā pārtika pacientiem, kuri nev</t>
        </is>
      </c>
      <c r="C277" s="2" t="inlineStr">
        <is>
          <t>nutrition</t>
        </is>
      </c>
      <c r="D277" s="2" t="n">
        <v>2</v>
      </c>
      <c r="E277" s="2" t="inlineStr">
        <is>
          <t>Isosource Energy Fibre 500 ml</t>
        </is>
      </c>
      <c r="F277" s="4" t="inlineStr">
        <is>
          <t>NON_COMPLIANT</t>
        </is>
      </c>
      <c r="G277" s="2" t="n">
        <v>0.778</v>
      </c>
      <c r="H277" s="2" t="n">
        <v>7</v>
      </c>
      <c r="I277" s="2" t="n">
        <v>1</v>
      </c>
      <c r="J277" s="2" t="n">
        <v>1</v>
      </c>
      <c r="K277" s="2" t="inlineStr">
        <is>
          <t>protein: 6.3 g/100ml vs &gt;= 7.5 g/100ml</t>
        </is>
      </c>
      <c r="L277" s="2" t="inlineStr">
        <is>
          <t>nutritionally_complete</t>
        </is>
      </c>
      <c r="M277" s="2" t="inlineStr">
        <is>
          <t>FAIL protein: 6.3 does not satisfy &gt;= 7.5; UNKNOWN nutritionally_complete: Cannot determine 'nutritionally_complete' for this product</t>
        </is>
      </c>
    </row>
    <row r="278">
      <c r="A278" s="2" t="inlineStr">
        <is>
          <t>61</t>
        </is>
      </c>
      <c r="B278" s="2" t="inlineStr">
        <is>
          <t>Enterālās barošanas produkts ar paaugstinātu kalorāžu  - ar uzturvielām pilnīgi nokomplektēta, lietošanai gatava diētiskā pārtika pacientiem, kuri nev</t>
        </is>
      </c>
      <c r="C278" s="2" t="inlineStr">
        <is>
          <t>nutrition</t>
        </is>
      </c>
      <c r="D278" s="2" t="n">
        <v>3</v>
      </c>
      <c r="E278" s="2" t="inlineStr">
        <is>
          <t>Isosource 2.0 Protein Fibre 500 ml</t>
        </is>
      </c>
      <c r="F278" s="4" t="inlineStr">
        <is>
          <t>NON_COMPLIANT</t>
        </is>
      </c>
      <c r="G278" s="2" t="n">
        <v>0.778</v>
      </c>
      <c r="H278" s="2" t="n">
        <v>7</v>
      </c>
      <c r="I278" s="2" t="n">
        <v>1</v>
      </c>
      <c r="J278" s="2" t="n">
        <v>1</v>
      </c>
      <c r="K278" s="2" t="inlineStr">
        <is>
          <t>osmolarity: 397.0 mOsm/l vs &lt;= 360.0 mOsm/l</t>
        </is>
      </c>
      <c r="L278" s="2" t="inlineStr">
        <is>
          <t>nutritionally_complete</t>
        </is>
      </c>
      <c r="M278" s="2" t="inlineStr">
        <is>
          <t>FAIL osmolarity: 397.0 does not satisfy &lt;= 360.0; UNKNOWN nutritionally_complete: Cannot determine 'nutritionally_complete' for this product</t>
        </is>
      </c>
    </row>
    <row r="279">
      <c r="A279" s="2" t="inlineStr">
        <is>
          <t>61</t>
        </is>
      </c>
      <c r="B279" s="2" t="inlineStr">
        <is>
          <t>Enterālās barošanas produkts ar paaugstinātu kalorāžu  - ar uzturvielām pilnīgi nokomplektēta, lietošanai gatava diētiskā pārtika pacientiem, kuri nev</t>
        </is>
      </c>
      <c r="C279" s="2" t="inlineStr">
        <is>
          <t>nutrition</t>
        </is>
      </c>
      <c r="D279" s="2" t="n">
        <v>4</v>
      </c>
      <c r="E279" s="2" t="inlineStr">
        <is>
          <t>Isosource 2.0 Protein 500 ml</t>
        </is>
      </c>
      <c r="F279" s="4" t="inlineStr">
        <is>
          <t>NON_COMPLIANT</t>
        </is>
      </c>
      <c r="G279" s="2" t="n">
        <v>0.778</v>
      </c>
      <c r="H279" s="2" t="n">
        <v>7</v>
      </c>
      <c r="I279" s="2" t="n">
        <v>1</v>
      </c>
      <c r="J279" s="2" t="n">
        <v>1</v>
      </c>
      <c r="K279" s="2" t="inlineStr">
        <is>
          <t>osmolarity: 362.0 mOsm/l vs &lt;= 360.0 mOsm/l</t>
        </is>
      </c>
      <c r="L279" s="2" t="inlineStr">
        <is>
          <t>nutritionally_complete</t>
        </is>
      </c>
      <c r="M279" s="2" t="inlineStr">
        <is>
          <t>FAIL osmolarity: 362.0 does not satisfy &lt;= 360.0; UNKNOWN nutritionally_complete: Cannot determine 'nutritionally_complete' for this product</t>
        </is>
      </c>
    </row>
    <row r="280">
      <c r="A280" s="2" t="inlineStr">
        <is>
          <t>61</t>
        </is>
      </c>
      <c r="B280" s="2" t="inlineStr">
        <is>
          <t>Enterālās barošanas produkts ar paaugstinātu kalorāžu  - ar uzturvielām pilnīgi nokomplektēta, lietošanai gatava diētiskā pārtika pacientiem, kuri nev</t>
        </is>
      </c>
      <c r="C280" s="2" t="inlineStr">
        <is>
          <t>nutrition</t>
        </is>
      </c>
      <c r="D280" s="2" t="n">
        <v>5</v>
      </c>
      <c r="E280" s="2" t="inlineStr">
        <is>
          <t>Peptamen 2.0 Enteral 500 ml</t>
        </is>
      </c>
      <c r="F280" s="4" t="inlineStr">
        <is>
          <t>NON_COMPLIANT</t>
        </is>
      </c>
      <c r="G280" s="2" t="n">
        <v>0.778</v>
      </c>
      <c r="H280" s="2" t="n">
        <v>7</v>
      </c>
      <c r="I280" s="2" t="n">
        <v>1</v>
      </c>
      <c r="J280" s="2" t="n">
        <v>1</v>
      </c>
      <c r="K280" s="2" t="inlineStr">
        <is>
          <t>osmolarity: 415.0 mOsm/l vs &lt;= 360.0 mOsm/l</t>
        </is>
      </c>
      <c r="L280" s="2" t="inlineStr">
        <is>
          <t>nutritionally_complete</t>
        </is>
      </c>
      <c r="M280" s="2" t="inlineStr">
        <is>
          <t>FAIL osmolarity: 415.0 does not satisfy &lt;= 360.0; UNKNOWN nutritionally_complete: Cannot determine 'nutritionally_complete' for this product</t>
        </is>
      </c>
    </row>
    <row r="281">
      <c r="A281" s="2" t="inlineStr">
        <is>
          <t>62</t>
        </is>
      </c>
      <c r="B281" s="2" t="inlineStr">
        <is>
          <t>Enterālās barošanas produkts ar paaugstinātu kalorāžu un šķiedrvielām - ar uzturvielām pilnīgi nokomplektēta, šķiedrvielas saturoša, lietošanai gatava</t>
        </is>
      </c>
      <c r="C281" s="2" t="inlineStr">
        <is>
          <t>nutrition</t>
        </is>
      </c>
      <c r="D281" s="2" t="n">
        <v>1</v>
      </c>
      <c r="E281" s="2" t="inlineStr">
        <is>
          <t>Isosource Energy Fibre 500 ml</t>
        </is>
      </c>
      <c r="F281" s="4" t="inlineStr">
        <is>
          <t>NON_COMPLIANT</t>
        </is>
      </c>
      <c r="G281" s="2" t="n">
        <v>0.636</v>
      </c>
      <c r="H281" s="2" t="n">
        <v>7</v>
      </c>
      <c r="I281" s="2" t="n">
        <v>3</v>
      </c>
      <c r="J281" s="2" t="n">
        <v>1</v>
      </c>
      <c r="K281" s="2" t="inlineStr">
        <is>
          <t>osmolarity: 315.0 mOsm/l vs = 440.0 mOsm/l; protein: 6.3 g/100ml vs = 7.5 g/100ml; fiber: 1.5 g/100ml vs = 2.0 g/100ml</t>
        </is>
      </c>
      <c r="L281" s="2" t="inlineStr">
        <is>
          <t>nutritionally_complete</t>
        </is>
      </c>
      <c r="M281" s="2" t="inlineStr">
        <is>
          <t>FAIL osmolarity: 315.0 does not satisfy = 440.0; FAIL protein: 6.3 does not satisfy = 7.5; FAIL fiber: 1.5 does not satisfy = 2.0; UNKNOWN nutritionally_complete: Cannot determine 'nutritionally_complete' for this product</t>
        </is>
      </c>
    </row>
    <row r="282">
      <c r="A282" s="2" t="inlineStr">
        <is>
          <t>62</t>
        </is>
      </c>
      <c r="B282" s="2" t="inlineStr">
        <is>
          <t>Enterālās barošanas produkts ar paaugstinātu kalorāžu un šķiedrvielām - ar uzturvielām pilnīgi nokomplektēta, šķiedrvielas saturoša, lietošanai gatava</t>
        </is>
      </c>
      <c r="C282" s="2" t="inlineStr">
        <is>
          <t>nutrition</t>
        </is>
      </c>
      <c r="D282" s="2" t="n">
        <v>2</v>
      </c>
      <c r="E282" s="2" t="inlineStr">
        <is>
          <t>Isosource 2.0 Protein Fibre 500 ml</t>
        </is>
      </c>
      <c r="F282" s="4" t="inlineStr">
        <is>
          <t>NON_COMPLIANT</t>
        </is>
      </c>
      <c r="G282" s="2" t="n">
        <v>0.636</v>
      </c>
      <c r="H282" s="2" t="n">
        <v>7</v>
      </c>
      <c r="I282" s="2" t="n">
        <v>3</v>
      </c>
      <c r="J282" s="2" t="n">
        <v>1</v>
      </c>
      <c r="K282" s="2" t="inlineStr">
        <is>
          <t>energy: 200.0 kcal/100ml vs = 150.0 kcal/100ml; osmolarity: 397.0 mOsm/l vs = 440.0 mOsm/l; protein: 10.0 g/100ml vs = 7.5 g/100ml</t>
        </is>
      </c>
      <c r="L282" s="2" t="inlineStr">
        <is>
          <t>nutritionally_complete</t>
        </is>
      </c>
      <c r="M282" s="2" t="inlineStr">
        <is>
          <t>FAIL energy: 200.0 does not satisfy = 150.0; FAIL osmolarity: 397.0 does not satisfy = 440.0; FAIL protein: 10.0 does not satisfy = 7.5; UNKNOWN nutritionally_complete: Cannot determine 'nutritionally_complete' for this product</t>
        </is>
      </c>
    </row>
    <row r="283">
      <c r="A283" s="2" t="inlineStr">
        <is>
          <t>62</t>
        </is>
      </c>
      <c r="B283" s="2" t="inlineStr">
        <is>
          <t>Enterālās barošanas produkts ar paaugstinātu kalorāžu un šķiedrvielām - ar uzturvielām pilnīgi nokomplektēta, šķiedrvielas saturoša, lietošanai gatava</t>
        </is>
      </c>
      <c r="C283" s="2" t="inlineStr">
        <is>
          <t>nutrition</t>
        </is>
      </c>
      <c r="D283" s="2" t="n">
        <v>3</v>
      </c>
      <c r="E283" s="2" t="inlineStr">
        <is>
          <t>Peptamen Junior Advance 500 ml</t>
        </is>
      </c>
      <c r="F283" s="4" t="inlineStr">
        <is>
          <t>NON_COMPLIANT</t>
        </is>
      </c>
      <c r="G283" s="2" t="n">
        <v>0.636</v>
      </c>
      <c r="H283" s="2" t="n">
        <v>7</v>
      </c>
      <c r="I283" s="2" t="n">
        <v>3</v>
      </c>
      <c r="J283" s="2" t="n">
        <v>1</v>
      </c>
      <c r="K283" s="2" t="inlineStr">
        <is>
          <t>osmolarity: 415.0 mOsm/l vs = 440.0 mOsm/l; protein: 4.5 g/100ml vs = 7.5 g/100ml; fiber: 0.7 g/100ml vs = 2.0 g/100ml</t>
        </is>
      </c>
      <c r="L283" s="2" t="inlineStr">
        <is>
          <t>nutritionally_complete</t>
        </is>
      </c>
      <c r="M283" s="2" t="inlineStr">
        <is>
          <t>FAIL osmolarity: 415.0 does not satisfy = 440.0; FAIL protein: 4.5 does not satisfy = 7.5; FAIL fiber: 0.7 does not satisfy = 2.0; UNKNOWN nutritionally_complete: Cannot determine 'nutritionally_complete' for this product</t>
        </is>
      </c>
    </row>
    <row r="284">
      <c r="A284" s="2" t="inlineStr">
        <is>
          <t>62</t>
        </is>
      </c>
      <c r="B284" s="2" t="inlineStr">
        <is>
          <t>Enterālās barošanas produkts ar paaugstinātu kalorāžu un šķiedrvielām - ar uzturvielām pilnīgi nokomplektēta, šķiedrvielas saturoša, lietošanai gatava</t>
        </is>
      </c>
      <c r="C284" s="2" t="inlineStr">
        <is>
          <t>nutrition</t>
        </is>
      </c>
      <c r="D284" s="2" t="n">
        <v>4</v>
      </c>
      <c r="E284" s="2" t="inlineStr">
        <is>
          <t>Isosource Energy 500 ml</t>
        </is>
      </c>
      <c r="F284" s="4" t="inlineStr">
        <is>
          <t>NON_COMPLIANT</t>
        </is>
      </c>
      <c r="G284" s="2" t="n">
        <v>0.545</v>
      </c>
      <c r="H284" s="2" t="n">
        <v>6</v>
      </c>
      <c r="I284" s="2" t="n">
        <v>4</v>
      </c>
      <c r="J284" s="2" t="n">
        <v>1</v>
      </c>
      <c r="K284" s="2" t="inlineStr">
        <is>
          <t>osmolarity: 290.0 mOsm/l vs = 440.0 mOsm/l; protein: 6.2 g/100ml vs = 7.5 g/100ml; fiber: 0.0 g/100ml vs = 2.0 g/100ml; contains_fiber: fiber=0.0 g/100ml vs contains fiber</t>
        </is>
      </c>
      <c r="L284" s="2" t="inlineStr">
        <is>
          <t>nutritionally_complete</t>
        </is>
      </c>
      <c r="M284" s="2" t="inlineStr">
        <is>
          <t>FAIL osmolarity: 290.0 does not satisfy = 440.0; FAIL protein: 6.2 does not satisfy = 7.5; FAIL fiber: 0.0 does not satisfy = 2.0; FAIL contains_fiber: Product has no/minimal fiber; UNKNOWN nutritionally_complete: Cannot determine 'nutritionally_complete' for this product</t>
        </is>
      </c>
    </row>
    <row r="285">
      <c r="A285" s="2" t="inlineStr">
        <is>
          <t>62</t>
        </is>
      </c>
      <c r="B285" s="2" t="inlineStr">
        <is>
          <t>Enterālās barošanas produkts ar paaugstinātu kalorāžu un šķiedrvielām - ar uzturvielām pilnīgi nokomplektēta, šķiedrvielas saturoša, lietošanai gatava</t>
        </is>
      </c>
      <c r="C285" s="2" t="inlineStr">
        <is>
          <t>nutrition</t>
        </is>
      </c>
      <c r="D285" s="2" t="n">
        <v>5</v>
      </c>
      <c r="E285" s="2" t="inlineStr">
        <is>
          <t>Novasource GI Advance 500 ml</t>
        </is>
      </c>
      <c r="F285" s="4" t="inlineStr">
        <is>
          <t>NON_COMPLIANT</t>
        </is>
      </c>
      <c r="G285" s="2" t="n">
        <v>0.545</v>
      </c>
      <c r="H285" s="2" t="n">
        <v>6</v>
      </c>
      <c r="I285" s="2" t="n">
        <v>4</v>
      </c>
      <c r="J285" s="2" t="n">
        <v>1</v>
      </c>
      <c r="K285" s="2" t="inlineStr">
        <is>
          <t>osmolarity: 335.0 mOsm/l vs = 440.0 mOsm/l; protein: 9.6 g/100ml vs = 7.5 g/100ml; fat: 4.7 g/100ml vs &gt;= 5.8 g/100ml; fiber: 2.2 g/100ml vs = 2.0 g/100ml</t>
        </is>
      </c>
      <c r="L285" s="2" t="inlineStr">
        <is>
          <t>nutritionally_complete</t>
        </is>
      </c>
      <c r="M285" s="2" t="inlineStr">
        <is>
          <t>FAIL osmolarity: 335.0 does not satisfy = 440.0; FAIL protein: 9.6 does not satisfy = 7.5; FAIL fat: 4.7 does not satisfy &gt;= 5.8; FAIL fiber: 2.2 does not satisfy = 2.0; UNKNOWN nutritionally_complete: Cannot determine 'nutritionally_complete' for this product</t>
        </is>
      </c>
    </row>
    <row r="286">
      <c r="A286" s="2" t="inlineStr">
        <is>
          <t>63</t>
        </is>
      </c>
      <c r="B286" s="2" t="inlineStr">
        <is>
          <t>Enterālās barošanas produkts ar paaugstinātu kalorāžu un šķiedrvielām - ar uzturvielām pilnīgi nokomplektēta, šķiedrvielas saturoša, lietošanai gatava</t>
        </is>
      </c>
      <c r="C286" s="2" t="inlineStr">
        <is>
          <t>nutrition</t>
        </is>
      </c>
      <c r="D286" s="2" t="n">
        <v>1</v>
      </c>
      <c r="E286" s="2" t="inlineStr">
        <is>
          <t>Isosource 2.0 Protein Fibre 500 ml</t>
        </is>
      </c>
      <c r="F286" s="5" t="inlineStr">
        <is>
          <t>PARTIALLY_COMPLIANT</t>
        </is>
      </c>
      <c r="G286" s="2" t="n">
        <v>0.909</v>
      </c>
      <c r="H286" s="2" t="n">
        <v>10</v>
      </c>
      <c r="I286" s="2" t="n">
        <v>0</v>
      </c>
      <c r="J286" s="2" t="n">
        <v>1</v>
      </c>
      <c r="K286" s="2" t="inlineStr"/>
      <c r="L286" s="2" t="inlineStr">
        <is>
          <t>nutritionally_complete</t>
        </is>
      </c>
      <c r="M286" s="2" t="inlineStr">
        <is>
          <t>UNKNOWN nutritionally_complete: Cannot determine 'nutritionally_complete' for this product</t>
        </is>
      </c>
    </row>
    <row r="287">
      <c r="A287" s="2" t="inlineStr">
        <is>
          <t>63</t>
        </is>
      </c>
      <c r="B287" s="2" t="inlineStr">
        <is>
          <t>Enterālās barošanas produkts ar paaugstinātu kalorāžu un šķiedrvielām - ar uzturvielām pilnīgi nokomplektēta, šķiedrvielas saturoša, lietošanai gatava</t>
        </is>
      </c>
      <c r="C287" s="2" t="inlineStr">
        <is>
          <t>nutrition</t>
        </is>
      </c>
      <c r="D287" s="2" t="n">
        <v>2</v>
      </c>
      <c r="E287" s="2" t="inlineStr">
        <is>
          <t>Isosource Energy Fibre 500 ml</t>
        </is>
      </c>
      <c r="F287" s="4" t="inlineStr">
        <is>
          <t>NON_COMPLIANT</t>
        </is>
      </c>
      <c r="G287" s="2" t="n">
        <v>0.727</v>
      </c>
      <c r="H287" s="2" t="n">
        <v>8</v>
      </c>
      <c r="I287" s="2" t="n">
        <v>2</v>
      </c>
      <c r="J287" s="2" t="n">
        <v>1</v>
      </c>
      <c r="K287" s="2" t="inlineStr">
        <is>
          <t>protein: 6.3 g/100ml vs &gt;= 7.5 g/100ml; fiber: 1.5 g/100ml vs = 2.0 g/100ml</t>
        </is>
      </c>
      <c r="L287" s="2" t="inlineStr">
        <is>
          <t>nutritionally_complete</t>
        </is>
      </c>
      <c r="M287" s="2" t="inlineStr">
        <is>
          <t>FAIL protein: 6.3 does not satisfy &gt;= 7.5; FAIL fiber: 1.5 does not satisfy = 2.0; UNKNOWN nutritionally_complete: Cannot determine 'nutritionally_complete' for this product</t>
        </is>
      </c>
    </row>
    <row r="288">
      <c r="A288" s="2" t="inlineStr">
        <is>
          <t>63</t>
        </is>
      </c>
      <c r="B288" s="2" t="inlineStr">
        <is>
          <t>Enterālās barošanas produkts ar paaugstinātu kalorāžu un šķiedrvielām - ar uzturvielām pilnīgi nokomplektēta, šķiedrvielas saturoša, lietošanai gatava</t>
        </is>
      </c>
      <c r="C288" s="2" t="inlineStr">
        <is>
          <t>nutrition</t>
        </is>
      </c>
      <c r="D288" s="2" t="n">
        <v>3</v>
      </c>
      <c r="E288" s="2" t="inlineStr">
        <is>
          <t>Isosource 2.0 Protein 500 ml</t>
        </is>
      </c>
      <c r="F288" s="4" t="inlineStr">
        <is>
          <t>NON_COMPLIANT</t>
        </is>
      </c>
      <c r="G288" s="2" t="n">
        <v>0.727</v>
      </c>
      <c r="H288" s="2" t="n">
        <v>8</v>
      </c>
      <c r="I288" s="2" t="n">
        <v>2</v>
      </c>
      <c r="J288" s="2" t="n">
        <v>1</v>
      </c>
      <c r="K288" s="2" t="inlineStr">
        <is>
          <t>fiber: 0.0 g/100ml vs = 2.0 g/100ml; contains_fiber: fiber=0.0 g/100ml vs contains fiber</t>
        </is>
      </c>
      <c r="L288" s="2" t="inlineStr">
        <is>
          <t>nutritionally_complete</t>
        </is>
      </c>
      <c r="M288" s="2" t="inlineStr">
        <is>
          <t>FAIL fiber: 0.0 does not satisfy = 2.0; FAIL contains_fiber: Product has no/minimal fiber; UNKNOWN nutritionally_complete: Cannot determine 'nutritionally_complete' for this product</t>
        </is>
      </c>
    </row>
    <row r="289">
      <c r="A289" s="2" t="inlineStr">
        <is>
          <t>63</t>
        </is>
      </c>
      <c r="B289" s="2" t="inlineStr">
        <is>
          <t>Enterālās barošanas produkts ar paaugstinātu kalorāžu un šķiedrvielām - ar uzturvielām pilnīgi nokomplektēta, šķiedrvielas saturoša, lietošanai gatava</t>
        </is>
      </c>
      <c r="C289" s="2" t="inlineStr">
        <is>
          <t>nutrition</t>
        </is>
      </c>
      <c r="D289" s="2" t="n">
        <v>4</v>
      </c>
      <c r="E289" s="2" t="inlineStr">
        <is>
          <t>Peptamen 2.0 Enteral 500 ml</t>
        </is>
      </c>
      <c r="F289" s="4" t="inlineStr">
        <is>
          <t>NON_COMPLIANT</t>
        </is>
      </c>
      <c r="G289" s="2" t="n">
        <v>0.727</v>
      </c>
      <c r="H289" s="2" t="n">
        <v>8</v>
      </c>
      <c r="I289" s="2" t="n">
        <v>2</v>
      </c>
      <c r="J289" s="2" t="n">
        <v>1</v>
      </c>
      <c r="K289" s="2" t="inlineStr">
        <is>
          <t>fiber: 0.0 g/100ml vs = 2.0 g/100ml; contains_fiber: fiber=0.0 g/100ml vs contains fiber</t>
        </is>
      </c>
      <c r="L289" s="2" t="inlineStr">
        <is>
          <t>nutritionally_complete</t>
        </is>
      </c>
      <c r="M289" s="2" t="inlineStr">
        <is>
          <t>FAIL fiber: 0.0 does not satisfy = 2.0; FAIL contains_fiber: Product has no/minimal fiber; UNKNOWN nutritionally_complete: Cannot determine 'nutritionally_complete' for this product</t>
        </is>
      </c>
    </row>
    <row r="290">
      <c r="A290" s="2" t="inlineStr">
        <is>
          <t>63</t>
        </is>
      </c>
      <c r="B290" s="2" t="inlineStr">
        <is>
          <t>Enterālās barošanas produkts ar paaugstinātu kalorāžu un šķiedrvielām - ar uzturvielām pilnīgi nokomplektēta, šķiedrvielas saturoša, lietošanai gatava</t>
        </is>
      </c>
      <c r="C290" s="2" t="inlineStr">
        <is>
          <t>nutrition</t>
        </is>
      </c>
      <c r="D290" s="2" t="n">
        <v>5</v>
      </c>
      <c r="E290" s="2" t="inlineStr">
        <is>
          <t>Novasource GI Advance 500 ml</t>
        </is>
      </c>
      <c r="F290" s="4" t="inlineStr">
        <is>
          <t>NON_COMPLIANT</t>
        </is>
      </c>
      <c r="G290" s="2" t="n">
        <v>0.727</v>
      </c>
      <c r="H290" s="2" t="n">
        <v>8</v>
      </c>
      <c r="I290" s="2" t="n">
        <v>2</v>
      </c>
      <c r="J290" s="2" t="n">
        <v>1</v>
      </c>
      <c r="K290" s="2" t="inlineStr">
        <is>
          <t>fat: 4.7 g/100ml vs &gt;= 5.8 g/100ml; fiber: 2.2 g/100ml vs = 2.0 g/100ml</t>
        </is>
      </c>
      <c r="L290" s="2" t="inlineStr">
        <is>
          <t>nutritionally_complete</t>
        </is>
      </c>
      <c r="M290" s="2" t="inlineStr">
        <is>
          <t>FAIL fat: 4.7 does not satisfy &gt;= 5.8; FAIL fiber: 2.2 does not satisfy = 2.0; UNKNOWN nutritionally_complete: Cannot determine 'nutritionally_complete' for this product</t>
        </is>
      </c>
    </row>
    <row r="291">
      <c r="A291" s="2" t="inlineStr">
        <is>
          <t>64</t>
        </is>
      </c>
      <c r="B291" s="2" t="inlineStr">
        <is>
          <t>Enterālās barošanas līdzeklis ar zemu glikēmisko indeksu, paredzēts cukura diabēta pacientiem, pacientiem ar glikozes intoleranci. Pilnvērtīga, sabala</t>
        </is>
      </c>
      <c r="C291" s="2" t="inlineStr">
        <is>
          <t>nutrition</t>
        </is>
      </c>
      <c r="D291" s="2" t="n">
        <v>1</v>
      </c>
      <c r="E291" s="2" t="inlineStr">
        <is>
          <t>Isosource Standard 500 ml</t>
        </is>
      </c>
      <c r="F291" s="4" t="inlineStr">
        <is>
          <t>NON_COMPLIANT</t>
        </is>
      </c>
      <c r="G291" s="2" t="n">
        <v>0.667</v>
      </c>
      <c r="H291" s="2" t="n">
        <v>8</v>
      </c>
      <c r="I291" s="2" t="n">
        <v>2</v>
      </c>
      <c r="J291" s="2" t="n">
        <v>2</v>
      </c>
      <c r="K291" s="2" t="inlineStr">
        <is>
          <t>osmolarity: 234.0 mOsm/l vs = 215.0 mOsm/l; fiber: 0.0 g/100ml vs = 2.1 g/100ml</t>
        </is>
      </c>
      <c r="L291" s="2" t="inlineStr">
        <is>
          <t>nutritionally_complete; low_glycemic_index</t>
        </is>
      </c>
      <c r="M291" s="2" t="inlineStr">
        <is>
          <t>FAIL osmolarity: 234.0 does not satisfy = 215.0; FAIL fiber: 0.0 does not satisfy = 2.1; UNKNOWN nutritionally_complete: Cannot determine 'nutritionally_complete' for this product; UNKNOWN low_glycemic_index: Cannot determine 'low_glycemic_index' for this product</t>
        </is>
      </c>
    </row>
    <row r="292">
      <c r="A292" s="2" t="inlineStr">
        <is>
          <t>64</t>
        </is>
      </c>
      <c r="B292" s="2" t="inlineStr">
        <is>
          <t>Enterālās barošanas līdzeklis ar zemu glikēmisko indeksu, paredzēts cukura diabēta pacientiem, pacientiem ar glikozes intoleranci. Pilnvērtīga, sabala</t>
        </is>
      </c>
      <c r="C292" s="2" t="inlineStr">
        <is>
          <t>nutrition</t>
        </is>
      </c>
      <c r="D292" s="2" t="n">
        <v>2</v>
      </c>
      <c r="E292" s="2" t="inlineStr">
        <is>
          <t>Isosource Standard Fibre 500 ml</t>
        </is>
      </c>
      <c r="F292" s="4" t="inlineStr">
        <is>
          <t>NON_COMPLIANT</t>
        </is>
      </c>
      <c r="G292" s="2" t="n">
        <v>0.667</v>
      </c>
      <c r="H292" s="2" t="n">
        <v>8</v>
      </c>
      <c r="I292" s="2" t="n">
        <v>2</v>
      </c>
      <c r="J292" s="2" t="n">
        <v>2</v>
      </c>
      <c r="K292" s="2" t="inlineStr">
        <is>
          <t>osmolarity: 249.0 mOsm/l vs = 215.0 mOsm/l; fiber: 1.5 g/100ml vs = 2.1 g/100ml</t>
        </is>
      </c>
      <c r="L292" s="2" t="inlineStr">
        <is>
          <t>nutritionally_complete; low_glycemic_index</t>
        </is>
      </c>
      <c r="M292" s="2" t="inlineStr">
        <is>
          <t>FAIL osmolarity: 249.0 does not satisfy = 215.0; FAIL fiber: 1.5 does not satisfy = 2.1; UNKNOWN nutritionally_complete: Cannot determine 'nutritionally_complete' for this product; UNKNOWN low_glycemic_index: Cannot determine 'low_glycemic_index' for this product</t>
        </is>
      </c>
    </row>
    <row r="293">
      <c r="A293" s="2" t="inlineStr">
        <is>
          <t>64</t>
        </is>
      </c>
      <c r="B293" s="2" t="inlineStr">
        <is>
          <t>Enterālās barošanas līdzeklis ar zemu glikēmisko indeksu, paredzēts cukura diabēta pacientiem, pacientiem ar glikozes intoleranci. Pilnvērtīga, sabala</t>
        </is>
      </c>
      <c r="C293" s="2" t="inlineStr">
        <is>
          <t>nutrition</t>
        </is>
      </c>
      <c r="D293" s="2" t="n">
        <v>3</v>
      </c>
      <c r="E293" s="2" t="inlineStr">
        <is>
          <t>Peptamen 500 ml</t>
        </is>
      </c>
      <c r="F293" s="4" t="inlineStr">
        <is>
          <t>NON_COMPLIANT</t>
        </is>
      </c>
      <c r="G293" s="2" t="n">
        <v>0.667</v>
      </c>
      <c r="H293" s="2" t="n">
        <v>8</v>
      </c>
      <c r="I293" s="2" t="n">
        <v>2</v>
      </c>
      <c r="J293" s="2" t="n">
        <v>2</v>
      </c>
      <c r="K293" s="2" t="inlineStr">
        <is>
          <t>osmolarity: 270.0 mOsm/l vs = 215.0 mOsm/l; fiber: 0.0 g/100ml vs = 2.1 g/100ml</t>
        </is>
      </c>
      <c r="L293" s="2" t="inlineStr">
        <is>
          <t>nutritionally_complete; low_glycemic_index</t>
        </is>
      </c>
      <c r="M293" s="2" t="inlineStr">
        <is>
          <t>FAIL osmolarity: 270.0 does not satisfy = 215.0; FAIL fiber: 0.0 does not satisfy = 2.1; UNKNOWN nutritionally_complete: Cannot determine 'nutritionally_complete' for this product; UNKNOWN low_glycemic_index: Cannot determine 'low_glycemic_index' for this product</t>
        </is>
      </c>
    </row>
    <row r="294">
      <c r="A294" s="2" t="inlineStr">
        <is>
          <t>64</t>
        </is>
      </c>
      <c r="B294" s="2" t="inlineStr">
        <is>
          <t>Enterālās barošanas līdzeklis ar zemu glikēmisko indeksu, paredzēts cukura diabēta pacientiem, pacientiem ar glikozes intoleranci. Pilnvērtīga, sabala</t>
        </is>
      </c>
      <c r="C294" s="2" t="inlineStr">
        <is>
          <t>nutrition</t>
        </is>
      </c>
      <c r="D294" s="2" t="n">
        <v>4</v>
      </c>
      <c r="E294" s="2" t="inlineStr">
        <is>
          <t>Isosource Standard 1000 ml</t>
        </is>
      </c>
      <c r="F294" s="4" t="inlineStr">
        <is>
          <t>NON_COMPLIANT</t>
        </is>
      </c>
      <c r="G294" s="2" t="n">
        <v>0.583</v>
      </c>
      <c r="H294" s="2" t="n">
        <v>7</v>
      </c>
      <c r="I294" s="2" t="n">
        <v>3</v>
      </c>
      <c r="J294" s="2" t="n">
        <v>2</v>
      </c>
      <c r="K294" s="2" t="inlineStr">
        <is>
          <t>osmolarity: 234.0 mOsm/l vs = 215.0 mOsm/l; fiber: 0.0 g/100ml vs = 2.1 g/100ml; volume: 1000.0 ml vs = 500.0 ml</t>
        </is>
      </c>
      <c r="L294" s="2" t="inlineStr">
        <is>
          <t>nutritionally_complete; low_glycemic_index</t>
        </is>
      </c>
      <c r="M294" s="2" t="inlineStr">
        <is>
          <t>FAIL osmolarity: 234.0 does not satisfy = 215.0; FAIL fiber: 0.0 does not satisfy = 2.1; FAIL volume: 1000.0 ml != 500.0 ml; UNKNOWN nutritionally_complete: Cannot determine 'nutritionally_complete' for this product; UNKNOWN low_glycemic_index: Cannot determine 'low_glycemic_index' for this product</t>
        </is>
      </c>
    </row>
    <row r="295">
      <c r="A295" s="2" t="inlineStr">
        <is>
          <t>64</t>
        </is>
      </c>
      <c r="B295" s="2" t="inlineStr">
        <is>
          <t>Enterālās barošanas līdzeklis ar zemu glikēmisko indeksu, paredzēts cukura diabēta pacientiem, pacientiem ar glikozes intoleranci. Pilnvērtīga, sabala</t>
        </is>
      </c>
      <c r="C295" s="2" t="inlineStr">
        <is>
          <t>nutrition</t>
        </is>
      </c>
      <c r="D295" s="2" t="n">
        <v>5</v>
      </c>
      <c r="E295" s="2" t="inlineStr">
        <is>
          <t>Isosource Standard Fibre 1000 ml</t>
        </is>
      </c>
      <c r="F295" s="4" t="inlineStr">
        <is>
          <t>NON_COMPLIANT</t>
        </is>
      </c>
      <c r="G295" s="2" t="n">
        <v>0.583</v>
      </c>
      <c r="H295" s="2" t="n">
        <v>7</v>
      </c>
      <c r="I295" s="2" t="n">
        <v>3</v>
      </c>
      <c r="J295" s="2" t="n">
        <v>2</v>
      </c>
      <c r="K295" s="2" t="inlineStr">
        <is>
          <t>osmolarity: 249.0 mOsm/l vs = 215.0 mOsm/l; fiber: 1.5 g/100ml vs = 2.1 g/100ml; volume: 1000.0 ml vs = 500.0 ml</t>
        </is>
      </c>
      <c r="L295" s="2" t="inlineStr">
        <is>
          <t>nutritionally_complete; low_glycemic_index</t>
        </is>
      </c>
      <c r="M295" s="2" t="inlineStr">
        <is>
          <t>FAIL osmolarity: 249.0 does not satisfy = 215.0; FAIL fiber: 1.5 does not satisfy = 2.1; FAIL volume: 1000.0 ml != 500.0 ml; UNKNOWN nutritionally_complete: Cannot determine 'nutritionally_complete' for this product; UNKNOWN low_glycemic_index: Cannot determine 'low_glycemic_index' for this product</t>
        </is>
      </c>
    </row>
    <row r="296">
      <c r="A296" s="2" t="inlineStr">
        <is>
          <t>65</t>
        </is>
      </c>
      <c r="B296" s="2" t="inlineStr">
        <is>
          <t>Enterālās barošanas līdzeklis ar zemu glikēmisko indeksu, paredzēts cukura diabēta pacientiem, pacientiem ar glikozes intoleranci. Pilnvērtīga, sabala</t>
        </is>
      </c>
      <c r="C296" s="2" t="inlineStr">
        <is>
          <t>nutrition</t>
        </is>
      </c>
      <c r="D296" s="2" t="n">
        <v>1</v>
      </c>
      <c r="E296" s="2" t="inlineStr">
        <is>
          <t>Isosource Standard 500 ml</t>
        </is>
      </c>
      <c r="F296" s="4" t="inlineStr">
        <is>
          <t>NON_COMPLIANT</t>
        </is>
      </c>
      <c r="G296" s="2" t="n">
        <v>0.75</v>
      </c>
      <c r="H296" s="2" t="n">
        <v>9</v>
      </c>
      <c r="I296" s="2" t="n">
        <v>1</v>
      </c>
      <c r="J296" s="2" t="n">
        <v>2</v>
      </c>
      <c r="K296" s="2" t="inlineStr">
        <is>
          <t>fiber: 0.0 g/100ml vs &gt;= 2.0 g/100ml</t>
        </is>
      </c>
      <c r="L296" s="2" t="inlineStr">
        <is>
          <t>nutritionally_complete; low_glycemic_index</t>
        </is>
      </c>
      <c r="M296" s="2" t="inlineStr">
        <is>
          <t>FAIL fiber: 0.0 does not satisfy &gt;= 2.0; UNKNOWN nutritionally_complete: Cannot determine 'nutritionally_complete' for this product; UNKNOWN low_glycemic_index: Cannot determine 'low_glycemic_index' for this product</t>
        </is>
      </c>
    </row>
    <row r="297">
      <c r="A297" s="2" t="inlineStr">
        <is>
          <t>65</t>
        </is>
      </c>
      <c r="B297" s="2" t="inlineStr">
        <is>
          <t>Enterālās barošanas līdzeklis ar zemu glikēmisko indeksu, paredzēts cukura diabēta pacientiem, pacientiem ar glikozes intoleranci. Pilnvērtīga, sabala</t>
        </is>
      </c>
      <c r="C297" s="2" t="inlineStr">
        <is>
          <t>nutrition</t>
        </is>
      </c>
      <c r="D297" s="2" t="n">
        <v>2</v>
      </c>
      <c r="E297" s="2" t="inlineStr">
        <is>
          <t>Isosource Standard Fibre 500 ml</t>
        </is>
      </c>
      <c r="F297" s="4" t="inlineStr">
        <is>
          <t>NON_COMPLIANT</t>
        </is>
      </c>
      <c r="G297" s="2" t="n">
        <v>0.75</v>
      </c>
      <c r="H297" s="2" t="n">
        <v>9</v>
      </c>
      <c r="I297" s="2" t="n">
        <v>1</v>
      </c>
      <c r="J297" s="2" t="n">
        <v>2</v>
      </c>
      <c r="K297" s="2" t="inlineStr">
        <is>
          <t>fiber: 1.5 g/100ml vs &gt;= 2.0 g/100ml</t>
        </is>
      </c>
      <c r="L297" s="2" t="inlineStr">
        <is>
          <t>nutritionally_complete; low_glycemic_index</t>
        </is>
      </c>
      <c r="M297" s="2" t="inlineStr">
        <is>
          <t>FAIL fiber: 1.5 does not satisfy &gt;= 2.0; UNKNOWN nutritionally_complete: Cannot determine 'nutritionally_complete' for this product; UNKNOWN low_glycemic_index: Cannot determine 'low_glycemic_index' for this product</t>
        </is>
      </c>
    </row>
    <row r="298">
      <c r="A298" s="2" t="inlineStr">
        <is>
          <t>65</t>
        </is>
      </c>
      <c r="B298" s="2" t="inlineStr">
        <is>
          <t>Enterālās barošanas līdzeklis ar zemu glikēmisko indeksu, paredzēts cukura diabēta pacientiem, pacientiem ar glikozes intoleranci. Pilnvērtīga, sabala</t>
        </is>
      </c>
      <c r="C298" s="2" t="inlineStr">
        <is>
          <t>nutrition</t>
        </is>
      </c>
      <c r="D298" s="2" t="n">
        <v>3</v>
      </c>
      <c r="E298" s="2" t="inlineStr">
        <is>
          <t>Peptamen 500 ml</t>
        </is>
      </c>
      <c r="F298" s="4" t="inlineStr">
        <is>
          <t>NON_COMPLIANT</t>
        </is>
      </c>
      <c r="G298" s="2" t="n">
        <v>0.75</v>
      </c>
      <c r="H298" s="2" t="n">
        <v>9</v>
      </c>
      <c r="I298" s="2" t="n">
        <v>1</v>
      </c>
      <c r="J298" s="2" t="n">
        <v>2</v>
      </c>
      <c r="K298" s="2" t="inlineStr">
        <is>
          <t>fiber: 0.0 g/100ml vs &gt;= 2.0 g/100ml</t>
        </is>
      </c>
      <c r="L298" s="2" t="inlineStr">
        <is>
          <t>nutritionally_complete; low_glycemic_index</t>
        </is>
      </c>
      <c r="M298" s="2" t="inlineStr">
        <is>
          <t>FAIL fiber: 0.0 does not satisfy &gt;= 2.0; UNKNOWN nutritionally_complete: Cannot determine 'nutritionally_complete' for this product; UNKNOWN low_glycemic_index: Cannot determine 'low_glycemic_index' for this product</t>
        </is>
      </c>
    </row>
    <row r="299">
      <c r="A299" s="2" t="inlineStr">
        <is>
          <t>65</t>
        </is>
      </c>
      <c r="B299" s="2" t="inlineStr">
        <is>
          <t>Enterālās barošanas līdzeklis ar zemu glikēmisko indeksu, paredzēts cukura diabēta pacientiem, pacientiem ar glikozes intoleranci. Pilnvērtīga, sabala</t>
        </is>
      </c>
      <c r="C299" s="2" t="inlineStr">
        <is>
          <t>nutrition</t>
        </is>
      </c>
      <c r="D299" s="2" t="n">
        <v>4</v>
      </c>
      <c r="E299" s="2" t="inlineStr">
        <is>
          <t>Novasource GI Balance 500 ml</t>
        </is>
      </c>
      <c r="F299" s="4" t="inlineStr">
        <is>
          <t>NON_COMPLIANT</t>
        </is>
      </c>
      <c r="G299" s="2" t="n">
        <v>0.75</v>
      </c>
      <c r="H299" s="2" t="n">
        <v>9</v>
      </c>
      <c r="I299" s="2" t="n">
        <v>1</v>
      </c>
      <c r="J299" s="2" t="n">
        <v>2</v>
      </c>
      <c r="K299" s="2" t="inlineStr">
        <is>
          <t>lactose_free: False vs True</t>
        </is>
      </c>
      <c r="L299" s="2" t="inlineStr">
        <is>
          <t>nutritionally_complete; low_glycemic_index</t>
        </is>
      </c>
      <c r="M299" s="2" t="inlineStr">
        <is>
          <t>FAIL lactose_free: ; UNKNOWN nutritionally_complete: Cannot determine 'nutritionally_complete' for this product; UNKNOWN low_glycemic_index: Cannot determine 'low_glycemic_index' for this product</t>
        </is>
      </c>
    </row>
    <row r="300">
      <c r="A300" s="2" t="inlineStr">
        <is>
          <t>65</t>
        </is>
      </c>
      <c r="B300" s="2" t="inlineStr">
        <is>
          <t>Enterālās barošanas līdzeklis ar zemu glikēmisko indeksu, paredzēts cukura diabēta pacientiem, pacientiem ar glikozes intoleranci. Pilnvērtīga, sabala</t>
        </is>
      </c>
      <c r="C300" s="2" t="inlineStr">
        <is>
          <t>nutrition</t>
        </is>
      </c>
      <c r="D300" s="2" t="n">
        <v>5</v>
      </c>
      <c r="E300" s="2" t="inlineStr">
        <is>
          <t>Isosource Standard 1000 ml</t>
        </is>
      </c>
      <c r="F300" s="4" t="inlineStr">
        <is>
          <t>NON_COMPLIANT</t>
        </is>
      </c>
      <c r="G300" s="2" t="n">
        <v>0.667</v>
      </c>
      <c r="H300" s="2" t="n">
        <v>8</v>
      </c>
      <c r="I300" s="2" t="n">
        <v>2</v>
      </c>
      <c r="J300" s="2" t="n">
        <v>2</v>
      </c>
      <c r="K300" s="2" t="inlineStr">
        <is>
          <t>fiber: 0.0 g/100ml vs &gt;= 2.0 g/100ml; volume: 1000.0 ml vs = 500.0 ml</t>
        </is>
      </c>
      <c r="L300" s="2" t="inlineStr">
        <is>
          <t>nutritionally_complete; low_glycemic_index</t>
        </is>
      </c>
      <c r="M300" s="2" t="inlineStr">
        <is>
          <t>FAIL fiber: 0.0 does not satisfy &gt;= 2.0; FAIL volume: 1000.0 ml != 500.0 ml; UNKNOWN nutritionally_complete: Cannot determine 'nutritionally_complete' for this product; UNKNOWN low_glycemic_index: Cannot determine 'low_glycemic_index' for this product</t>
        </is>
      </c>
    </row>
    <row r="301">
      <c r="A301" s="2" t="inlineStr">
        <is>
          <t>66</t>
        </is>
      </c>
      <c r="B301" s="2" t="inlineStr">
        <is>
          <t>Enterālās barošanas līdzeklis pacientiem ar traucētu gremošanu un/vai uzturvielu absorbciju (malabsorbcijas sindromu). Pilnvērtīga, sabalansēta, šķidr</t>
        </is>
      </c>
      <c r="C301" s="2" t="inlineStr">
        <is>
          <t>nutrition</t>
        </is>
      </c>
      <c r="D301" s="2" t="n">
        <v>1</v>
      </c>
      <c r="E301" s="2" t="inlineStr">
        <is>
          <t>Novasource GI Balance 500 ml</t>
        </is>
      </c>
      <c r="F301" s="4" t="inlineStr">
        <is>
          <t>NON_COMPLIANT</t>
        </is>
      </c>
      <c r="G301" s="2" t="n">
        <v>0.556</v>
      </c>
      <c r="H301" s="2" t="n">
        <v>5</v>
      </c>
      <c r="I301" s="2" t="n">
        <v>3</v>
      </c>
      <c r="J301" s="2" t="n">
        <v>1</v>
      </c>
      <c r="K301" s="2" t="inlineStr">
        <is>
          <t>fat: 4.6 g/100ml vs 1.2-1.3 g/100ml; carbohydrates: 10.5 g/100ml vs &gt;= 18.0 g/100ml; fiber: 2.0 g/100ml vs = 0.27 g/100ml</t>
        </is>
      </c>
      <c r="L301" s="2" t="inlineStr">
        <is>
          <t>nutritionally_complete</t>
        </is>
      </c>
      <c r="M301" s="2" t="inlineStr">
        <is>
          <t>FAIL fat: 4.6 outside range 1.2-1.3; FAIL carbohydrates: 10.5 does not satisfy &gt;= 18.0; FAIL fiber: 2.0 does not satisfy = 0.27; UNKNOWN nutritionally_complete: Cannot determine 'nutritionally_complete' for this product</t>
        </is>
      </c>
    </row>
    <row r="302">
      <c r="A302" s="2" t="inlineStr">
        <is>
          <t>66</t>
        </is>
      </c>
      <c r="B302" s="2" t="inlineStr">
        <is>
          <t>Enterālās barošanas līdzeklis pacientiem ar traucētu gremošanu un/vai uzturvielu absorbciju (malabsorbcijas sindromu). Pilnvērtīga, sabalansēta, šķidr</t>
        </is>
      </c>
      <c r="C302" s="2" t="inlineStr">
        <is>
          <t>nutrition</t>
        </is>
      </c>
      <c r="D302" s="2" t="n">
        <v>2</v>
      </c>
      <c r="E302" s="2" t="inlineStr">
        <is>
          <t>Isosource Standard 500 ml</t>
        </is>
      </c>
      <c r="F302" s="4" t="inlineStr">
        <is>
          <t>NON_COMPLIANT</t>
        </is>
      </c>
      <c r="G302" s="2" t="n">
        <v>0.444</v>
      </c>
      <c r="H302" s="2" t="n">
        <v>4</v>
      </c>
      <c r="I302" s="2" t="n">
        <v>4</v>
      </c>
      <c r="J302" s="2" t="n">
        <v>1</v>
      </c>
      <c r="K302" s="2" t="inlineStr">
        <is>
          <t>osmolarity: 234.0 mOsm/l vs = 320.0 mOsm/l; fat: 3.3 g/100ml vs 1.2-1.3 g/100ml; carbohydrates: 13.8 g/100ml vs &gt;= 18.0 g/100ml; fiber: 0.0 g/100ml vs = 0.27 g/100ml</t>
        </is>
      </c>
      <c r="L302" s="2" t="inlineStr">
        <is>
          <t>nutritionally_complete</t>
        </is>
      </c>
      <c r="M302" s="2" t="inlineStr">
        <is>
          <t>FAIL osmolarity: 234.0 does not satisfy = 320.0; FAIL fat: 3.3 outside range 1.2-1.3; FAIL carbohydrates: 13.8 does not satisfy &gt;= 18.0; FAIL fiber: 0.0 does not satisfy = 0.27; UNKNOWN nutritionally_complete: Cannot determine 'nutritionally_complete' for this product</t>
        </is>
      </c>
    </row>
    <row r="303">
      <c r="A303" s="2" t="inlineStr">
        <is>
          <t>66</t>
        </is>
      </c>
      <c r="B303" s="2" t="inlineStr">
        <is>
          <t>Enterālās barošanas līdzeklis pacientiem ar traucētu gremošanu un/vai uzturvielu absorbciju (malabsorbcijas sindromu). Pilnvērtīga, sabalansēta, šķidr</t>
        </is>
      </c>
      <c r="C303" s="2" t="inlineStr">
        <is>
          <t>nutrition</t>
        </is>
      </c>
      <c r="D303" s="2" t="n">
        <v>3</v>
      </c>
      <c r="E303" s="2" t="inlineStr">
        <is>
          <t>Isosource Standard Fibre 500 ml</t>
        </is>
      </c>
      <c r="F303" s="4" t="inlineStr">
        <is>
          <t>NON_COMPLIANT</t>
        </is>
      </c>
      <c r="G303" s="2" t="n">
        <v>0.444</v>
      </c>
      <c r="H303" s="2" t="n">
        <v>4</v>
      </c>
      <c r="I303" s="2" t="n">
        <v>4</v>
      </c>
      <c r="J303" s="2" t="n">
        <v>1</v>
      </c>
      <c r="K303" s="2" t="inlineStr">
        <is>
          <t>osmolarity: 249.0 mOsm/l vs = 320.0 mOsm/l; fat: 3.3 g/100ml vs 1.2-1.3 g/100ml; carbohydrates: 13.0 g/100ml vs &gt;= 18.0 g/100ml; fiber: 1.5 g/100ml vs = 0.27 g/100ml</t>
        </is>
      </c>
      <c r="L303" s="2" t="inlineStr">
        <is>
          <t>nutritionally_complete</t>
        </is>
      </c>
      <c r="M303" s="2" t="inlineStr">
        <is>
          <t>FAIL osmolarity: 249.0 does not satisfy = 320.0; FAIL fat: 3.3 outside range 1.2-1.3; FAIL carbohydrates: 13.0 does not satisfy &gt;= 18.0; FAIL fiber: 1.5 does not satisfy = 0.27; UNKNOWN nutritionally_complete: Cannot determine 'nutritionally_complete' for this product</t>
        </is>
      </c>
    </row>
    <row r="304">
      <c r="A304" s="2" t="inlineStr">
        <is>
          <t>66</t>
        </is>
      </c>
      <c r="B304" s="2" t="inlineStr">
        <is>
          <t>Enterālās barošanas līdzeklis pacientiem ar traucētu gremošanu un/vai uzturvielu absorbciju (malabsorbcijas sindromu). Pilnvērtīga, sabalansēta, šķidr</t>
        </is>
      </c>
      <c r="C304" s="2" t="inlineStr">
        <is>
          <t>nutrition</t>
        </is>
      </c>
      <c r="D304" s="2" t="n">
        <v>4</v>
      </c>
      <c r="E304" s="2" t="inlineStr">
        <is>
          <t>Isosource Energy 500 ml</t>
        </is>
      </c>
      <c r="F304" s="4" t="inlineStr">
        <is>
          <t>NON_COMPLIANT</t>
        </is>
      </c>
      <c r="G304" s="2" t="n">
        <v>0.444</v>
      </c>
      <c r="H304" s="2" t="n">
        <v>4</v>
      </c>
      <c r="I304" s="2" t="n">
        <v>4</v>
      </c>
      <c r="J304" s="2" t="n">
        <v>1</v>
      </c>
      <c r="K304" s="2" t="inlineStr">
        <is>
          <t>energy: 159.0 kcal/100ml vs = 100.0 kcal/100ml; osmolarity: 290.0 mOsm/l vs = 320.0 mOsm/l; fat: 5.8 g/100ml vs 1.2-1.3 g/100ml; fiber: 0.0 g/100ml vs = 0.27 g/100ml</t>
        </is>
      </c>
      <c r="L304" s="2" t="inlineStr">
        <is>
          <t>nutritionally_complete</t>
        </is>
      </c>
      <c r="M304" s="2" t="inlineStr">
        <is>
          <t>FAIL energy: 159.0 does not satisfy = 100.0; FAIL osmolarity: 290.0 does not satisfy = 320.0; FAIL fat: 5.8 outside range 1.2-1.3; FAIL fiber: 0.0 does not satisfy = 0.27; UNKNOWN nutritionally_complete: Cannot determine 'nutritionally_complete' for this product</t>
        </is>
      </c>
    </row>
    <row r="305">
      <c r="A305" s="2" t="inlineStr">
        <is>
          <t>66</t>
        </is>
      </c>
      <c r="B305" s="2" t="inlineStr">
        <is>
          <t>Enterālās barošanas līdzeklis pacientiem ar traucētu gremošanu un/vai uzturvielu absorbciju (malabsorbcijas sindromu). Pilnvērtīga, sabalansēta, šķidr</t>
        </is>
      </c>
      <c r="C305" s="2" t="inlineStr">
        <is>
          <t>nutrition</t>
        </is>
      </c>
      <c r="D305" s="2" t="n">
        <v>5</v>
      </c>
      <c r="E305" s="2" t="inlineStr">
        <is>
          <t>Isosource Energy Fibre 500 ml</t>
        </is>
      </c>
      <c r="F305" s="4" t="inlineStr">
        <is>
          <t>NON_COMPLIANT</t>
        </is>
      </c>
      <c r="G305" s="2" t="n">
        <v>0.444</v>
      </c>
      <c r="H305" s="2" t="n">
        <v>4</v>
      </c>
      <c r="I305" s="2" t="n">
        <v>4</v>
      </c>
      <c r="J305" s="2" t="n">
        <v>1</v>
      </c>
      <c r="K305" s="2" t="inlineStr">
        <is>
          <t>energy: 160.0 kcal/100ml vs = 100.0 kcal/100ml; osmolarity: 315.0 mOsm/l vs = 320.0 mOsm/l; fat: 5.8 g/100ml vs 1.2-1.3 g/100ml; fiber: 1.5 g/100ml vs = 0.27 g/100ml</t>
        </is>
      </c>
      <c r="L305" s="2" t="inlineStr">
        <is>
          <t>nutritionally_complete</t>
        </is>
      </c>
      <c r="M305" s="2" t="inlineStr">
        <is>
          <t>FAIL energy: 160.0 does not satisfy = 100.0; FAIL osmolarity: 315.0 does not satisfy = 320.0; FAIL fat: 5.8 outside range 1.2-1.3; FAIL fiber: 1.5 does not satisfy = 0.27; UNKNOWN nutritionally_complete: Cannot determine 'nutritionally_complete' for this product</t>
        </is>
      </c>
    </row>
    <row r="306">
      <c r="A306" s="2" t="inlineStr">
        <is>
          <t>67</t>
        </is>
      </c>
      <c r="B306" s="2" t="inlineStr">
        <is>
          <t>Enterālās barošanas līdzeklis pacientiem ar traucētu gremošanu un/vai uzturvielu absorbciju (malabsorbcijas sindromu). Pilnvērtīga, sabalansēta, šķidr</t>
        </is>
      </c>
      <c r="C306" s="2" t="inlineStr">
        <is>
          <t>nutrition</t>
        </is>
      </c>
      <c r="D306" s="2" t="n">
        <v>1</v>
      </c>
      <c r="E306" s="2" t="inlineStr">
        <is>
          <t>Isosource Standard 500 ml</t>
        </is>
      </c>
      <c r="F306" s="4" t="inlineStr">
        <is>
          <t>NON_COMPLIANT</t>
        </is>
      </c>
      <c r="G306" s="2" t="n">
        <v>0.667</v>
      </c>
      <c r="H306" s="2" t="n">
        <v>6</v>
      </c>
      <c r="I306" s="2" t="n">
        <v>2</v>
      </c>
      <c r="J306" s="2" t="n">
        <v>1</v>
      </c>
      <c r="K306" s="2" t="inlineStr">
        <is>
          <t>carbohydrates: 13.8 g/100ml vs &gt;= 18.0 g/100ml; fiber: 0.0 g/100ml vs = 0.27 g/100ml</t>
        </is>
      </c>
      <c r="L306" s="2" t="inlineStr">
        <is>
          <t>nutritionally_complete</t>
        </is>
      </c>
      <c r="M306" s="2" t="inlineStr">
        <is>
          <t>FAIL carbohydrates: 13.8 does not satisfy &gt;= 18.0; FAIL fiber: 0.0 does not satisfy = 0.27; UNKNOWN nutritionally_complete: Cannot determine 'nutritionally_complete' for this product</t>
        </is>
      </c>
    </row>
    <row r="307">
      <c r="A307" s="2" t="inlineStr">
        <is>
          <t>67</t>
        </is>
      </c>
      <c r="B307" s="2" t="inlineStr">
        <is>
          <t>Enterālās barošanas līdzeklis pacientiem ar traucētu gremošanu un/vai uzturvielu absorbciju (malabsorbcijas sindromu). Pilnvērtīga, sabalansēta, šķidr</t>
        </is>
      </c>
      <c r="C307" s="2" t="inlineStr">
        <is>
          <t>nutrition</t>
        </is>
      </c>
      <c r="D307" s="2" t="n">
        <v>2</v>
      </c>
      <c r="E307" s="2" t="inlineStr">
        <is>
          <t>Isosource Standard Fibre 500 ml</t>
        </is>
      </c>
      <c r="F307" s="4" t="inlineStr">
        <is>
          <t>NON_COMPLIANT</t>
        </is>
      </c>
      <c r="G307" s="2" t="n">
        <v>0.667</v>
      </c>
      <c r="H307" s="2" t="n">
        <v>6</v>
      </c>
      <c r="I307" s="2" t="n">
        <v>2</v>
      </c>
      <c r="J307" s="2" t="n">
        <v>1</v>
      </c>
      <c r="K307" s="2" t="inlineStr">
        <is>
          <t>carbohydrates: 13.0 g/100ml vs &gt;= 18.0 g/100ml; fiber: 1.5 g/100ml vs = 0.27 g/100ml</t>
        </is>
      </c>
      <c r="L307" s="2" t="inlineStr">
        <is>
          <t>nutritionally_complete</t>
        </is>
      </c>
      <c r="M307" s="2" t="inlineStr">
        <is>
          <t>FAIL carbohydrates: 13.0 does not satisfy &gt;= 18.0; FAIL fiber: 1.5 does not satisfy = 0.27; UNKNOWN nutritionally_complete: Cannot determine 'nutritionally_complete' for this product</t>
        </is>
      </c>
    </row>
    <row r="308">
      <c r="A308" s="2" t="inlineStr">
        <is>
          <t>67</t>
        </is>
      </c>
      <c r="B308" s="2" t="inlineStr">
        <is>
          <t>Enterālās barošanas līdzeklis pacientiem ar traucētu gremošanu un/vai uzturvielu absorbciju (malabsorbcijas sindromu). Pilnvērtīga, sabalansēta, šķidr</t>
        </is>
      </c>
      <c r="C308" s="2" t="inlineStr">
        <is>
          <t>nutrition</t>
        </is>
      </c>
      <c r="D308" s="2" t="n">
        <v>3</v>
      </c>
      <c r="E308" s="2" t="inlineStr">
        <is>
          <t>Peptamen 500 ml</t>
        </is>
      </c>
      <c r="F308" s="4" t="inlineStr">
        <is>
          <t>NON_COMPLIANT</t>
        </is>
      </c>
      <c r="G308" s="2" t="n">
        <v>0.667</v>
      </c>
      <c r="H308" s="2" t="n">
        <v>6</v>
      </c>
      <c r="I308" s="2" t="n">
        <v>2</v>
      </c>
      <c r="J308" s="2" t="n">
        <v>1</v>
      </c>
      <c r="K308" s="2" t="inlineStr">
        <is>
          <t>carbohydrates: 12.7 g/100ml vs &gt;= 18.0 g/100ml; fiber: 0.0 g/100ml vs = 0.27 g/100ml</t>
        </is>
      </c>
      <c r="L308" s="2" t="inlineStr">
        <is>
          <t>nutritionally_complete</t>
        </is>
      </c>
      <c r="M308" s="2" t="inlineStr">
        <is>
          <t>FAIL carbohydrates: 12.7 does not satisfy &gt;= 18.0; FAIL fiber: 0.0 does not satisfy = 0.27; UNKNOWN nutritionally_complete: Cannot determine 'nutritionally_complete' for this product</t>
        </is>
      </c>
    </row>
    <row r="309">
      <c r="A309" s="2" t="inlineStr">
        <is>
          <t>67</t>
        </is>
      </c>
      <c r="B309" s="2" t="inlineStr">
        <is>
          <t>Enterālās barošanas līdzeklis pacientiem ar traucētu gremošanu un/vai uzturvielu absorbciju (malabsorbcijas sindromu). Pilnvērtīga, sabalansēta, šķidr</t>
        </is>
      </c>
      <c r="C309" s="2" t="inlineStr">
        <is>
          <t>nutrition</t>
        </is>
      </c>
      <c r="D309" s="2" t="n">
        <v>4</v>
      </c>
      <c r="E309" s="2" t="inlineStr">
        <is>
          <t>Isosource Standard 1000 ml</t>
        </is>
      </c>
      <c r="F309" s="4" t="inlineStr">
        <is>
          <t>NON_COMPLIANT</t>
        </is>
      </c>
      <c r="G309" s="2" t="n">
        <v>0.556</v>
      </c>
      <c r="H309" s="2" t="n">
        <v>5</v>
      </c>
      <c r="I309" s="2" t="n">
        <v>3</v>
      </c>
      <c r="J309" s="2" t="n">
        <v>1</v>
      </c>
      <c r="K309" s="2" t="inlineStr">
        <is>
          <t>carbohydrates: 13.8 g/100ml vs &gt;= 18.0 g/100ml; fiber: 0.0 g/100ml vs = 0.27 g/100ml; volume: 1000.0 ml vs = 500.0 ml</t>
        </is>
      </c>
      <c r="L309" s="2" t="inlineStr">
        <is>
          <t>nutritionally_complete</t>
        </is>
      </c>
      <c r="M309" s="2" t="inlineStr">
        <is>
          <t>FAIL carbohydrates: 13.8 does not satisfy &gt;= 18.0; FAIL fiber: 0.0 does not satisfy = 0.27; FAIL volume: 1000.0 ml != 500.0 ml; UNKNOWN nutritionally_complete: Cannot determine 'nutritionally_complete' for this product</t>
        </is>
      </c>
    </row>
    <row r="310">
      <c r="A310" s="2" t="inlineStr">
        <is>
          <t>67</t>
        </is>
      </c>
      <c r="B310" s="2" t="inlineStr">
        <is>
          <t>Enterālās barošanas līdzeklis pacientiem ar traucētu gremošanu un/vai uzturvielu absorbciju (malabsorbcijas sindromu). Pilnvērtīga, sabalansēta, šķidr</t>
        </is>
      </c>
      <c r="C310" s="2" t="inlineStr">
        <is>
          <t>nutrition</t>
        </is>
      </c>
      <c r="D310" s="2" t="n">
        <v>5</v>
      </c>
      <c r="E310" s="2" t="inlineStr">
        <is>
          <t>Isosource Standard Fibre 1000 ml</t>
        </is>
      </c>
      <c r="F310" s="4" t="inlineStr">
        <is>
          <t>NON_COMPLIANT</t>
        </is>
      </c>
      <c r="G310" s="2" t="n">
        <v>0.556</v>
      </c>
      <c r="H310" s="2" t="n">
        <v>5</v>
      </c>
      <c r="I310" s="2" t="n">
        <v>3</v>
      </c>
      <c r="J310" s="2" t="n">
        <v>1</v>
      </c>
      <c r="K310" s="2" t="inlineStr">
        <is>
          <t>carbohydrates: 13.0 g/100ml vs &gt;= 18.0 g/100ml; fiber: 1.5 g/100ml vs = 0.27 g/100ml; volume: 1000.0 ml vs = 500.0 ml</t>
        </is>
      </c>
      <c r="L310" s="2" t="inlineStr">
        <is>
          <t>nutritionally_complete</t>
        </is>
      </c>
      <c r="M310" s="2" t="inlineStr">
        <is>
          <t>FAIL carbohydrates: 13.0 does not satisfy &gt;= 18.0; FAIL fiber: 1.5 does not satisfy = 0.27; FAIL volume: 1000.0 ml != 500.0 ml; UNKNOWN nutritionally_complete: Cannot determine 'nutritionally_complete' for this product</t>
        </is>
      </c>
    </row>
    <row r="311">
      <c r="A311" s="2" t="inlineStr">
        <is>
          <t>68</t>
        </is>
      </c>
      <c r="B311" s="2" t="inlineStr">
        <is>
          <t>Enterālās barošanas līdzeklis ar paagstinātu šķiedrvielu daudzumu pacientiem ar piena olbaltumu nepanesamību. Pilnvērtīga, sabalansēta, šķidra diētisk</t>
        </is>
      </c>
      <c r="C311" s="2" t="inlineStr">
        <is>
          <t>nutrition</t>
        </is>
      </c>
      <c r="D311" s="2" t="n">
        <v>1</v>
      </c>
      <c r="E311" s="2" t="inlineStr">
        <is>
          <t>Isosource Standard Fibre 500 ml</t>
        </is>
      </c>
      <c r="F311" s="4" t="inlineStr">
        <is>
          <t>NON_COMPLIANT</t>
        </is>
      </c>
      <c r="G311" s="2" t="n">
        <v>0.8</v>
      </c>
      <c r="H311" s="2" t="n">
        <v>8</v>
      </c>
      <c r="I311" s="2" t="n">
        <v>1</v>
      </c>
      <c r="J311" s="2" t="n">
        <v>1</v>
      </c>
      <c r="K311" s="2" t="inlineStr">
        <is>
          <t>osmolarity: 249.0 mOsm/l vs = 230.0 mOsm/l</t>
        </is>
      </c>
      <c r="L311" s="2" t="inlineStr">
        <is>
          <t>nutritionally_complete</t>
        </is>
      </c>
      <c r="M311" s="2" t="inlineStr">
        <is>
          <t>FAIL osmolarity: 249.0 does not satisfy = 230.0; UNKNOWN nutritionally_complete: Cannot determine 'nutritionally_complete' for this product</t>
        </is>
      </c>
    </row>
    <row r="312">
      <c r="A312" s="2" t="inlineStr">
        <is>
          <t>68</t>
        </is>
      </c>
      <c r="B312" s="2" t="inlineStr">
        <is>
          <t>Enterālās barošanas līdzeklis ar paagstinātu šķiedrvielu daudzumu pacientiem ar piena olbaltumu nepanesamību. Pilnvērtīga, sabalansēta, šķidra diētisk</t>
        </is>
      </c>
      <c r="C312" s="2" t="inlineStr">
        <is>
          <t>nutrition</t>
        </is>
      </c>
      <c r="D312" s="2" t="n">
        <v>2</v>
      </c>
      <c r="E312" s="2" t="inlineStr">
        <is>
          <t>Isosource Standard 500 ml</t>
        </is>
      </c>
      <c r="F312" s="4" t="inlineStr">
        <is>
          <t>NON_COMPLIANT</t>
        </is>
      </c>
      <c r="G312" s="2" t="n">
        <v>0.7</v>
      </c>
      <c r="H312" s="2" t="n">
        <v>7</v>
      </c>
      <c r="I312" s="2" t="n">
        <v>2</v>
      </c>
      <c r="J312" s="2" t="n">
        <v>1</v>
      </c>
      <c r="K312" s="2" t="inlineStr">
        <is>
          <t>osmolarity: 234.0 mOsm/l vs = 230.0 mOsm/l; fiber: 0.0 g/100ml vs = 1.5 g/100ml</t>
        </is>
      </c>
      <c r="L312" s="2" t="inlineStr">
        <is>
          <t>nutritionally_complete</t>
        </is>
      </c>
      <c r="M312" s="2" t="inlineStr">
        <is>
          <t>FAIL osmolarity: 234.0 does not satisfy = 230.0; FAIL fiber: 0.0 does not satisfy = 1.5; UNKNOWN nutritionally_complete: Cannot determine 'nutritionally_complete' for this product</t>
        </is>
      </c>
    </row>
    <row r="313">
      <c r="A313" s="2" t="inlineStr">
        <is>
          <t>68</t>
        </is>
      </c>
      <c r="B313" s="2" t="inlineStr">
        <is>
          <t>Enterālās barošanas līdzeklis ar paagstinātu šķiedrvielu daudzumu pacientiem ar piena olbaltumu nepanesamību. Pilnvērtīga, sabalansēta, šķidra diētisk</t>
        </is>
      </c>
      <c r="C313" s="2" t="inlineStr">
        <is>
          <t>nutrition</t>
        </is>
      </c>
      <c r="D313" s="2" t="n">
        <v>3</v>
      </c>
      <c r="E313" s="2" t="inlineStr">
        <is>
          <t>Isosource Standard Fibre 1000 ml</t>
        </is>
      </c>
      <c r="F313" s="4" t="inlineStr">
        <is>
          <t>NON_COMPLIANT</t>
        </is>
      </c>
      <c r="G313" s="2" t="n">
        <v>0.7</v>
      </c>
      <c r="H313" s="2" t="n">
        <v>7</v>
      </c>
      <c r="I313" s="2" t="n">
        <v>2</v>
      </c>
      <c r="J313" s="2" t="n">
        <v>1</v>
      </c>
      <c r="K313" s="2" t="inlineStr">
        <is>
          <t>osmolarity: 249.0 mOsm/l vs = 230.0 mOsm/l; volume: 1000.0 ml vs = 500.0 ml</t>
        </is>
      </c>
      <c r="L313" s="2" t="inlineStr">
        <is>
          <t>nutritionally_complete</t>
        </is>
      </c>
      <c r="M313" s="2" t="inlineStr">
        <is>
          <t>FAIL osmolarity: 249.0 does not satisfy = 230.0; FAIL volume: 1000.0 ml != 500.0 ml; UNKNOWN nutritionally_complete: Cannot determine 'nutritionally_complete' for this product</t>
        </is>
      </c>
    </row>
    <row r="314">
      <c r="A314" s="2" t="inlineStr">
        <is>
          <t>68</t>
        </is>
      </c>
      <c r="B314" s="2" t="inlineStr">
        <is>
          <t>Enterālās barošanas līdzeklis ar paagstinātu šķiedrvielu daudzumu pacientiem ar piena olbaltumu nepanesamību. Pilnvērtīga, sabalansēta, šķidra diētisk</t>
        </is>
      </c>
      <c r="C314" s="2" t="inlineStr">
        <is>
          <t>nutrition</t>
        </is>
      </c>
      <c r="D314" s="2" t="n">
        <v>4</v>
      </c>
      <c r="E314" s="2" t="inlineStr">
        <is>
          <t>Isosource Energy Fibre 500 ml</t>
        </is>
      </c>
      <c r="F314" s="4" t="inlineStr">
        <is>
          <t>NON_COMPLIANT</t>
        </is>
      </c>
      <c r="G314" s="2" t="n">
        <v>0.7</v>
      </c>
      <c r="H314" s="2" t="n">
        <v>7</v>
      </c>
      <c r="I314" s="2" t="n">
        <v>2</v>
      </c>
      <c r="J314" s="2" t="n">
        <v>1</v>
      </c>
      <c r="K314" s="2" t="inlineStr">
        <is>
          <t>energy: 160.0 kcal/100ml vs = 100.0 kcal/100ml; osmolarity: 315.0 mOsm/l vs = 230.0 mOsm/l</t>
        </is>
      </c>
      <c r="L314" s="2" t="inlineStr">
        <is>
          <t>nutritionally_complete</t>
        </is>
      </c>
      <c r="M314" s="2" t="inlineStr">
        <is>
          <t>FAIL energy: 160.0 does not satisfy = 100.0; FAIL osmolarity: 315.0 does not satisfy = 230.0; UNKNOWN nutritionally_complete: Cannot determine 'nutritionally_complete' for this product</t>
        </is>
      </c>
    </row>
    <row r="315">
      <c r="A315" s="2" t="inlineStr">
        <is>
          <t>68</t>
        </is>
      </c>
      <c r="B315" s="2" t="inlineStr">
        <is>
          <t>Enterālās barošanas līdzeklis ar paagstinātu šķiedrvielu daudzumu pacientiem ar piena olbaltumu nepanesamību. Pilnvērtīga, sabalansēta, šķidra diētisk</t>
        </is>
      </c>
      <c r="C315" s="2" t="inlineStr">
        <is>
          <t>nutrition</t>
        </is>
      </c>
      <c r="D315" s="2" t="n">
        <v>5</v>
      </c>
      <c r="E315" s="2" t="inlineStr">
        <is>
          <t>Isosource Junior 500 ml</t>
        </is>
      </c>
      <c r="F315" s="4" t="inlineStr">
        <is>
          <t>NON_COMPLIANT</t>
        </is>
      </c>
      <c r="G315" s="2" t="n">
        <v>0.7</v>
      </c>
      <c r="H315" s="2" t="n">
        <v>7</v>
      </c>
      <c r="I315" s="2" t="n">
        <v>2</v>
      </c>
      <c r="J315" s="2" t="n">
        <v>1</v>
      </c>
      <c r="K315" s="2" t="inlineStr">
        <is>
          <t>osmolarity: 162.0 mOsm/l vs = 230.0 mOsm/l; fiber: 0.0 g/100ml vs = 1.5 g/100ml</t>
        </is>
      </c>
      <c r="L315" s="2" t="inlineStr">
        <is>
          <t>nutritionally_complete</t>
        </is>
      </c>
      <c r="M315" s="2" t="inlineStr">
        <is>
          <t>FAIL osmolarity: 162.0 does not satisfy = 230.0; FAIL fiber: 0.0 does not satisfy = 1.5; UNKNOWN nutritionally_complete: Cannot determine 'nutritionally_complete' for this product</t>
        </is>
      </c>
    </row>
    <row r="316">
      <c r="A316" s="2" t="inlineStr">
        <is>
          <t>69</t>
        </is>
      </c>
      <c r="B316" s="2" t="inlineStr">
        <is>
          <t>Enterālās barošanas līdzeklis: pacientiem ar posttraumatiskiem metaboliskiem un elpošanas traucējumiem - pilnvērtīga, sabalansēta, šķidra diētiska pār</t>
        </is>
      </c>
      <c r="C316" s="2" t="inlineStr">
        <is>
          <t>nutrition</t>
        </is>
      </c>
      <c r="D316" s="2" t="n">
        <v>1</v>
      </c>
      <c r="E316" s="2" t="inlineStr">
        <is>
          <t>Isosource Energy 500 ml</t>
        </is>
      </c>
      <c r="F316" s="4" t="inlineStr">
        <is>
          <t>NON_COMPLIANT</t>
        </is>
      </c>
      <c r="G316" s="2" t="n">
        <v>0.6</v>
      </c>
      <c r="H316" s="2" t="n">
        <v>6</v>
      </c>
      <c r="I316" s="2" t="n">
        <v>3</v>
      </c>
      <c r="J316" s="2" t="n">
        <v>1</v>
      </c>
      <c r="K316" s="2" t="inlineStr">
        <is>
          <t>energy: 159.0 kcal/100ml vs = 130.0 kcal/100ml; osmolarity: 290.0 mOsm/l vs = 335.0 mOsm/l; carbohydrates: 20.0 g/100ml vs 12.0-13.0 g/100ml</t>
        </is>
      </c>
      <c r="L316" s="2" t="inlineStr">
        <is>
          <t>nutritionally_complete</t>
        </is>
      </c>
      <c r="M316" s="2" t="inlineStr">
        <is>
          <t>FAIL energy: 159.0 does not satisfy = 130.0; FAIL osmolarity: 290.0 does not satisfy = 335.0; FAIL carbohydrates: 20.0 outside range 12.0-13.0; UNKNOWN nutritionally_complete: Cannot determine 'nutritionally_complete' for this product</t>
        </is>
      </c>
    </row>
    <row r="317">
      <c r="A317" s="2" t="inlineStr">
        <is>
          <t>69</t>
        </is>
      </c>
      <c r="B317" s="2" t="inlineStr">
        <is>
          <t>Enterālās barošanas līdzeklis: pacientiem ar posttraumatiskiem metaboliskiem un elpošanas traucējumiem - pilnvērtīga, sabalansēta, šķidra diētiska pār</t>
        </is>
      </c>
      <c r="C317" s="2" t="inlineStr">
        <is>
          <t>nutrition</t>
        </is>
      </c>
      <c r="D317" s="2" t="n">
        <v>2</v>
      </c>
      <c r="E317" s="2" t="inlineStr">
        <is>
          <t>Isosource Energy Fibre 500 ml</t>
        </is>
      </c>
      <c r="F317" s="4" t="inlineStr">
        <is>
          <t>NON_COMPLIANT</t>
        </is>
      </c>
      <c r="G317" s="2" t="n">
        <v>0.5</v>
      </c>
      <c r="H317" s="2" t="n">
        <v>5</v>
      </c>
      <c r="I317" s="2" t="n">
        <v>4</v>
      </c>
      <c r="J317" s="2" t="n">
        <v>1</v>
      </c>
      <c r="K317" s="2" t="inlineStr">
        <is>
          <t>energy: 160.0 kcal/100ml vs = 130.0 kcal/100ml; osmolarity: 315.0 mOsm/l vs = 335.0 mOsm/l; carbohydrates: 18.8 g/100ml vs 12.0-13.0 g/100ml; fiber: 1.5 g/100ml vs &lt; 0.1 g/100ml</t>
        </is>
      </c>
      <c r="L317" s="2" t="inlineStr">
        <is>
          <t>nutritionally_complete</t>
        </is>
      </c>
      <c r="M317" s="2" t="inlineStr">
        <is>
          <t>FAIL energy: 160.0 does not satisfy = 130.0; FAIL osmolarity: 315.0 does not satisfy = 335.0; FAIL carbohydrates: 18.8 outside range 12.0-13.0; FAIL fiber: 1.5 does not satisfy &lt; 0.1; UNKNOWN nutritionally_complete: Cannot determine 'nutritionally_complete' for this product</t>
        </is>
      </c>
    </row>
    <row r="318">
      <c r="A318" s="2" t="inlineStr">
        <is>
          <t>69</t>
        </is>
      </c>
      <c r="B318" s="2" t="inlineStr">
        <is>
          <t>Enterālās barošanas līdzeklis: pacientiem ar posttraumatiskiem metaboliskiem un elpošanas traucējumiem - pilnvērtīga, sabalansēta, šķidra diētiska pār</t>
        </is>
      </c>
      <c r="C318" s="2" t="inlineStr">
        <is>
          <t>nutrition</t>
        </is>
      </c>
      <c r="D318" s="2" t="n">
        <v>3</v>
      </c>
      <c r="E318" s="2" t="inlineStr">
        <is>
          <t>Isosource 2.0 Protein 500 ml</t>
        </is>
      </c>
      <c r="F318" s="4" t="inlineStr">
        <is>
          <t>NON_COMPLIANT</t>
        </is>
      </c>
      <c r="G318" s="2" t="n">
        <v>0.5</v>
      </c>
      <c r="H318" s="2" t="n">
        <v>5</v>
      </c>
      <c r="I318" s="2" t="n">
        <v>4</v>
      </c>
      <c r="J318" s="2" t="n">
        <v>1</v>
      </c>
      <c r="K318" s="2" t="inlineStr">
        <is>
          <t>energy: 200.0 kcal/100ml vs = 130.0 kcal/100ml; osmolarity: 362.0 mOsm/l vs = 335.0 mOsm/l; protein: 10.0 g/100ml vs 6.0-6.5 g/100ml; carbohydrates: 24.5 g/100ml vs 12.0-13.0 g/100ml</t>
        </is>
      </c>
      <c r="L318" s="2" t="inlineStr">
        <is>
          <t>nutritionally_complete</t>
        </is>
      </c>
      <c r="M318" s="2" t="inlineStr">
        <is>
          <t>FAIL energy: 200.0 does not satisfy = 130.0; FAIL osmolarity: 362.0 does not satisfy = 335.0; FAIL protein: 10.0 outside range 6.0-6.5; FAIL carbohydrates: 24.5 outside range 12.0-13.0; UNKNOWN nutritionally_complete: Cannot determine 'nutritionally_complete' for this product</t>
        </is>
      </c>
    </row>
    <row r="319">
      <c r="A319" s="2" t="inlineStr">
        <is>
          <t>69</t>
        </is>
      </c>
      <c r="B319" s="2" t="inlineStr">
        <is>
          <t>Enterālās barošanas līdzeklis: pacientiem ar posttraumatiskiem metaboliskiem un elpošanas traucējumiem - pilnvērtīga, sabalansēta, šķidra diētiska pār</t>
        </is>
      </c>
      <c r="C319" s="2" t="inlineStr">
        <is>
          <t>nutrition</t>
        </is>
      </c>
      <c r="D319" s="2" t="n">
        <v>4</v>
      </c>
      <c r="E319" s="2" t="inlineStr">
        <is>
          <t>Isosource Junior 500 ml</t>
        </is>
      </c>
      <c r="F319" s="4" t="inlineStr">
        <is>
          <t>NON_COMPLIANT</t>
        </is>
      </c>
      <c r="G319" s="2" t="n">
        <v>0.5</v>
      </c>
      <c r="H319" s="2" t="n">
        <v>5</v>
      </c>
      <c r="I319" s="2" t="n">
        <v>4</v>
      </c>
      <c r="J319" s="2" t="n">
        <v>1</v>
      </c>
      <c r="K319" s="2" t="inlineStr">
        <is>
          <t>energy: 100.0 kcal/100ml vs = 130.0 kcal/100ml; osmolarity: 162.0 mOsm/l vs = 335.0 mOsm/l; protein: 2.6 g/100ml vs 6.0-6.5 g/100ml; fat: 4.4 g/100ml vs &gt;= 5.8 g/100ml</t>
        </is>
      </c>
      <c r="L319" s="2" t="inlineStr">
        <is>
          <t>nutritionally_complete</t>
        </is>
      </c>
      <c r="M319" s="2" t="inlineStr">
        <is>
          <t>FAIL energy: 100.0 does not satisfy = 130.0; FAIL osmolarity: 162.0 does not satisfy = 335.0; FAIL protein: 2.6 outside range 6.0-6.5; FAIL fat: 4.4 does not satisfy &gt;= 5.8; UNKNOWN nutritionally_complete: Cannot determine 'nutritionally_complete' for this product</t>
        </is>
      </c>
    </row>
    <row r="320">
      <c r="A320" s="2" t="inlineStr">
        <is>
          <t>69</t>
        </is>
      </c>
      <c r="B320" s="2" t="inlineStr">
        <is>
          <t>Enterālās barošanas līdzeklis: pacientiem ar posttraumatiskiem metaboliskiem un elpošanas traucējumiem - pilnvērtīga, sabalansēta, šķidra diētiska pār</t>
        </is>
      </c>
      <c r="C320" s="2" t="inlineStr">
        <is>
          <t>nutrition</t>
        </is>
      </c>
      <c r="D320" s="2" t="n">
        <v>5</v>
      </c>
      <c r="E320" s="2" t="inlineStr">
        <is>
          <t>Peptamen 500 ml</t>
        </is>
      </c>
      <c r="F320" s="4" t="inlineStr">
        <is>
          <t>NON_COMPLIANT</t>
        </is>
      </c>
      <c r="G320" s="2" t="n">
        <v>0.5</v>
      </c>
      <c r="H320" s="2" t="n">
        <v>5</v>
      </c>
      <c r="I320" s="2" t="n">
        <v>4</v>
      </c>
      <c r="J320" s="2" t="n">
        <v>1</v>
      </c>
      <c r="K320" s="2" t="inlineStr">
        <is>
          <t>energy: 100.0 kcal/100ml vs = 130.0 kcal/100ml; osmolarity: 270.0 mOsm/l vs = 335.0 mOsm/l; protein: 4.0 g/100ml vs 6.0-6.5 g/100ml; fat: 3.3 g/100ml vs &gt;= 5.8 g/100ml</t>
        </is>
      </c>
      <c r="L320" s="2" t="inlineStr">
        <is>
          <t>nutritionally_complete</t>
        </is>
      </c>
      <c r="M320" s="2" t="inlineStr">
        <is>
          <t>FAIL energy: 100.0 does not satisfy = 130.0; FAIL osmolarity: 270.0 does not satisfy = 335.0; FAIL protein: 4.0 outside range 6.0-6.5; FAIL fat: 3.3 does not satisfy &gt;= 5.8; UNKNOWN nutritionally_complete: Cannot determine 'nutritionally_complete' for this product</t>
        </is>
      </c>
    </row>
    <row r="321">
      <c r="A321" s="2" t="inlineStr">
        <is>
          <t>70</t>
        </is>
      </c>
      <c r="B321" s="2" t="inlineStr">
        <is>
          <t>Enterālās barošanas līdzeklis ar augstu glutamīna saturu pacientiem ar traucētu imūnfunkciju un hroniskām iekaisuma slimībām - pilnvērtīga, sabalansēt</t>
        </is>
      </c>
      <c r="C321" s="2" t="inlineStr">
        <is>
          <t>nutrition</t>
        </is>
      </c>
      <c r="D321" s="2" t="n">
        <v>1</v>
      </c>
      <c r="E321" s="2" t="inlineStr">
        <is>
          <t>Novasource GI Balance 500 ml</t>
        </is>
      </c>
      <c r="F321" s="4" t="inlineStr">
        <is>
          <t>NON_COMPLIANT</t>
        </is>
      </c>
      <c r="G321" s="2" t="n">
        <v>0.5</v>
      </c>
      <c r="H321" s="2" t="n">
        <v>5</v>
      </c>
      <c r="I321" s="2" t="n">
        <v>4</v>
      </c>
      <c r="J321" s="2" t="n">
        <v>1</v>
      </c>
      <c r="K321" s="2" t="inlineStr">
        <is>
          <t>energy: 107.0 kcal/100ml vs = 136.0 kcal/100ml; osmolarity: 320.0 mOsm/l vs = 380.0 mOsm/l; protein: 4.8 g/100ml vs = 7.5 g/100ml; carbohydrates: 10.5 g/100ml vs = 18.8 g/100ml</t>
        </is>
      </c>
      <c r="L321" s="2" t="inlineStr">
        <is>
          <t>nutritionally_complete</t>
        </is>
      </c>
      <c r="M321" s="2" t="inlineStr">
        <is>
          <t>FAIL energy: 107.0 does not satisfy = 136.0; FAIL osmolarity: 320.0 does not satisfy = 380.0; FAIL protein: 4.8 does not satisfy = 7.5; FAIL carbohydrates: 10.5 does not satisfy = 18.8; UNKNOWN nutritionally_complete: Cannot determine 'nutritionally_complete' for this product</t>
        </is>
      </c>
    </row>
    <row r="322">
      <c r="A322" s="2" t="inlineStr">
        <is>
          <t>70</t>
        </is>
      </c>
      <c r="B322" s="2" t="inlineStr">
        <is>
          <t>Enterālās barošanas līdzeklis ar augstu glutamīna saturu pacientiem ar traucētu imūnfunkciju un hroniskām iekaisuma slimībām - pilnvērtīga, sabalansēt</t>
        </is>
      </c>
      <c r="C322" s="2" t="inlineStr">
        <is>
          <t>nutrition</t>
        </is>
      </c>
      <c r="D322" s="2" t="n">
        <v>2</v>
      </c>
      <c r="E322" s="2" t="inlineStr">
        <is>
          <t>Novasource GI Advance 500 ml</t>
        </is>
      </c>
      <c r="F322" s="4" t="inlineStr">
        <is>
          <t>NON_COMPLIANT</t>
        </is>
      </c>
      <c r="G322" s="2" t="n">
        <v>0.5</v>
      </c>
      <c r="H322" s="2" t="n">
        <v>5</v>
      </c>
      <c r="I322" s="2" t="n">
        <v>4</v>
      </c>
      <c r="J322" s="2" t="n">
        <v>1</v>
      </c>
      <c r="K322" s="2" t="inlineStr">
        <is>
          <t>energy: 155.0 kcal/100ml vs = 136.0 kcal/100ml; osmolarity: 335.0 mOsm/l vs = 380.0 mOsm/l; protein: 9.6 g/100ml vs = 7.5 g/100ml; fiber: 2.2 g/100ml vs = 2.0 g/100ml</t>
        </is>
      </c>
      <c r="L322" s="2" t="inlineStr">
        <is>
          <t>nutritionally_complete</t>
        </is>
      </c>
      <c r="M322" s="2" t="inlineStr">
        <is>
          <t>FAIL energy: 155.0 does not satisfy = 136.0; FAIL osmolarity: 335.0 does not satisfy = 380.0; FAIL protein: 9.6 does not satisfy = 7.5; FAIL fiber: 2.2 does not satisfy = 2.0; UNKNOWN nutritionally_complete: Cannot determine 'nutritionally_complete' for this product</t>
        </is>
      </c>
    </row>
    <row r="323">
      <c r="A323" s="2" t="inlineStr">
        <is>
          <t>70</t>
        </is>
      </c>
      <c r="B323" s="2" t="inlineStr">
        <is>
          <t>Enterālās barošanas līdzeklis ar augstu glutamīna saturu pacientiem ar traucētu imūnfunkciju un hroniskām iekaisuma slimībām - pilnvērtīga, sabalansēt</t>
        </is>
      </c>
      <c r="C323" s="2" t="inlineStr">
        <is>
          <t>nutrition</t>
        </is>
      </c>
      <c r="D323" s="2" t="n">
        <v>3</v>
      </c>
      <c r="E323" s="2" t="inlineStr">
        <is>
          <t>Peptamen Junior PHGG 500 ml</t>
        </is>
      </c>
      <c r="F323" s="4" t="inlineStr">
        <is>
          <t>NON_COMPLIANT</t>
        </is>
      </c>
      <c r="G323" s="2" t="n">
        <v>0.5</v>
      </c>
      <c r="H323" s="2" t="n">
        <v>5</v>
      </c>
      <c r="I323" s="2" t="n">
        <v>4</v>
      </c>
      <c r="J323" s="2" t="n">
        <v>1</v>
      </c>
      <c r="K323" s="2" t="inlineStr">
        <is>
          <t>osmolarity: 383.0 mOsm/l vs = 380.0 mOsm/l; protein: 3.6 g/100ml vs = 7.5 g/100ml; carbohydrates: 15.0 g/100ml vs = 18.8 g/100ml; fiber: 1.2 g/100ml vs = 2.0 g/100ml</t>
        </is>
      </c>
      <c r="L323" s="2" t="inlineStr">
        <is>
          <t>nutritionally_complete</t>
        </is>
      </c>
      <c r="M323" s="2" t="inlineStr">
        <is>
          <t>FAIL osmolarity: 383.0 does not satisfy = 380.0; FAIL protein: 3.6 does not satisfy = 7.5; FAIL carbohydrates: 15.0 does not satisfy = 18.8; FAIL fiber: 1.2 does not satisfy = 2.0; UNKNOWN nutritionally_complete: Cannot determine 'nutritionally_complete' for this product</t>
        </is>
      </c>
    </row>
    <row r="324">
      <c r="A324" s="2" t="inlineStr">
        <is>
          <t>70</t>
        </is>
      </c>
      <c r="B324" s="2" t="inlineStr">
        <is>
          <t>Enterālās barošanas līdzeklis ar augstu glutamīna saturu pacientiem ar traucētu imūnfunkciju un hroniskām iekaisuma slimībām - pilnvērtīga, sabalansēt</t>
        </is>
      </c>
      <c r="C324" s="2" t="inlineStr">
        <is>
          <t>nutrition</t>
        </is>
      </c>
      <c r="D324" s="2" t="n">
        <v>4</v>
      </c>
      <c r="E324" s="2" t="inlineStr">
        <is>
          <t>Isosource Energy 500 ml</t>
        </is>
      </c>
      <c r="F324" s="4" t="inlineStr">
        <is>
          <t>NON_COMPLIANT</t>
        </is>
      </c>
      <c r="G324" s="2" t="n">
        <v>0.4</v>
      </c>
      <c r="H324" s="2" t="n">
        <v>4</v>
      </c>
      <c r="I324" s="2" t="n">
        <v>5</v>
      </c>
      <c r="J324" s="2" t="n">
        <v>1</v>
      </c>
      <c r="K324" s="2" t="inlineStr">
        <is>
          <t>energy: 159.0 kcal/100ml vs = 136.0 kcal/100ml; osmolarity: 290.0 mOsm/l vs = 380.0 mOsm/l; protein: 6.2 g/100ml vs = 7.5 g/100ml; fat: 5.8 g/100ml vs = 5.0 g/100ml; fiber: 0.0 g/100ml vs = 2.0 g/100ml</t>
        </is>
      </c>
      <c r="L324" s="2" t="inlineStr">
        <is>
          <t>nutritionally_complete</t>
        </is>
      </c>
      <c r="M324" s="2" t="inlineStr">
        <is>
          <t>FAIL energy: 159.0 does not satisfy = 136.0; FAIL osmolarity: 290.0 does not satisfy = 380.0; FAIL protein: 6.2 does not satisfy = 7.5; FAIL fat: 5.8 does not satisfy = 5.0; FAIL fiber: 0.0 does not satisfy = 2.0; UNKNOWN nutritionally_complete: Cannot determine 'nutritionally_complete' for this product</t>
        </is>
      </c>
    </row>
    <row r="325">
      <c r="A325" s="2" t="inlineStr">
        <is>
          <t>70</t>
        </is>
      </c>
      <c r="B325" s="2" t="inlineStr">
        <is>
          <t>Enterālās barošanas līdzeklis ar augstu glutamīna saturu pacientiem ar traucētu imūnfunkciju un hroniskām iekaisuma slimībām - pilnvērtīga, sabalansēt</t>
        </is>
      </c>
      <c r="C325" s="2" t="inlineStr">
        <is>
          <t>nutrition</t>
        </is>
      </c>
      <c r="D325" s="2" t="n">
        <v>5</v>
      </c>
      <c r="E325" s="2" t="inlineStr">
        <is>
          <t>Isosource Energy Fibre 500 ml</t>
        </is>
      </c>
      <c r="F325" s="4" t="inlineStr">
        <is>
          <t>NON_COMPLIANT</t>
        </is>
      </c>
      <c r="G325" s="2" t="n">
        <v>0.4</v>
      </c>
      <c r="H325" s="2" t="n">
        <v>4</v>
      </c>
      <c r="I325" s="2" t="n">
        <v>5</v>
      </c>
      <c r="J325" s="2" t="n">
        <v>1</v>
      </c>
      <c r="K325" s="2" t="inlineStr">
        <is>
          <t>energy: 160.0 kcal/100ml vs = 136.0 kcal/100ml; osmolarity: 315.0 mOsm/l vs = 380.0 mOsm/l; protein: 6.3 g/100ml vs = 7.5 g/100ml; fat: 5.8 g/100ml vs = 5.0 g/100ml; fiber: 1.5 g/100ml vs = 2.0 g/100ml</t>
        </is>
      </c>
      <c r="L325" s="2" t="inlineStr">
        <is>
          <t>nutritionally_complete</t>
        </is>
      </c>
      <c r="M325" s="2" t="inlineStr">
        <is>
          <t>FAIL energy: 160.0 does not satisfy = 136.0; FAIL osmolarity: 315.0 does not satisfy = 380.0; FAIL protein: 6.3 does not satisfy = 7.5; FAIL fat: 5.8 does not satisfy = 5.0; FAIL fiber: 1.5 does not satisfy = 2.0; UNKNOWN nutritionally_complete: Cannot determine 'nutritionally_complete' for this product</t>
        </is>
      </c>
    </row>
    <row r="326">
      <c r="A326" s="2" t="inlineStr">
        <is>
          <t>71</t>
        </is>
      </c>
      <c r="B326" s="2" t="inlineStr">
        <is>
          <t>Enterālās barošanas līdzekļis: Pacientiem ar aknu funkcijas traucējumiem un/vai aknu slimības izraisītiem traucējumiem. Enerģētiskā vērtība 1.3 kcal/1</t>
        </is>
      </c>
      <c r="C326" s="2" t="inlineStr">
        <is>
          <t>nutrition</t>
        </is>
      </c>
      <c r="D326" s="2" t="n">
        <v>1</v>
      </c>
      <c r="E326" s="2" t="inlineStr">
        <is>
          <t>Peptamen Junior PHGG 500 ml</t>
        </is>
      </c>
      <c r="F326" s="4" t="inlineStr">
        <is>
          <t>NON_COMPLIANT</t>
        </is>
      </c>
      <c r="G326" s="2" t="n">
        <v>0.625</v>
      </c>
      <c r="H326" s="2" t="n">
        <v>5</v>
      </c>
      <c r="I326" s="2" t="n">
        <v>3</v>
      </c>
      <c r="J326" s="2" t="n">
        <v>0</v>
      </c>
      <c r="K326" s="2" t="inlineStr">
        <is>
          <t>osmolarity: 383.0 mOsm/l vs = 395.0 mOsm/l; fat: 5.2 g/100ml vs = 5.8 g/100ml; fiber: 1.2 g/100ml vs = 0.56 g/100ml</t>
        </is>
      </c>
      <c r="L326" s="2" t="inlineStr"/>
      <c r="M326" s="2" t="inlineStr">
        <is>
          <t>FAIL osmolarity: 383.0 does not satisfy = 395.0; FAIL fat: 5.2 does not satisfy = 5.8; FAIL fiber: 1.2 does not satisfy = 0.56</t>
        </is>
      </c>
    </row>
    <row r="327">
      <c r="A327" s="2" t="inlineStr">
        <is>
          <t>71</t>
        </is>
      </c>
      <c r="B327" s="2" t="inlineStr">
        <is>
          <t>Enterālās barošanas līdzekļis: Pacientiem ar aknu funkcijas traucējumiem un/vai aknu slimības izraisītiem traucējumiem. Enerģētiskā vērtība 1.3 kcal/1</t>
        </is>
      </c>
      <c r="C327" s="2" t="inlineStr">
        <is>
          <t>nutrition</t>
        </is>
      </c>
      <c r="D327" s="2" t="n">
        <v>2</v>
      </c>
      <c r="E327" s="2" t="inlineStr">
        <is>
          <t>Isosource Protein 500 ml</t>
        </is>
      </c>
      <c r="F327" s="4" t="inlineStr">
        <is>
          <t>NON_COMPLIANT</t>
        </is>
      </c>
      <c r="G327" s="2" t="n">
        <v>0.5</v>
      </c>
      <c r="H327" s="2" t="n">
        <v>4</v>
      </c>
      <c r="I327" s="2" t="n">
        <v>4</v>
      </c>
      <c r="J327" s="2" t="n">
        <v>0</v>
      </c>
      <c r="K327" s="2" t="inlineStr">
        <is>
          <t>osmolarity: 283.0 mOsm/l vs = 395.0 mOsm/l; protein: 6.7 g/100ml vs = 4.0 g/100ml; fat: 4.4 g/100ml vs = 5.8 g/100ml; fiber: 0.0 g/100ml vs = 0.56 g/100ml</t>
        </is>
      </c>
      <c r="L327" s="2" t="inlineStr"/>
      <c r="M327" s="2" t="inlineStr">
        <is>
          <t>FAIL osmolarity: 283.0 does not satisfy = 395.0; FAIL protein: 6.7 does not satisfy = 4.0; FAIL fat: 4.4 does not satisfy = 5.8; FAIL fiber: 0.0 does not satisfy = 0.56</t>
        </is>
      </c>
    </row>
    <row r="328">
      <c r="A328" s="2" t="inlineStr">
        <is>
          <t>71</t>
        </is>
      </c>
      <c r="B328" s="2" t="inlineStr">
        <is>
          <t>Enterālās barošanas līdzekļis: Pacientiem ar aknu funkcijas traucējumiem un/vai aknu slimības izraisītiem traucējumiem. Enerģētiskā vērtība 1.3 kcal/1</t>
        </is>
      </c>
      <c r="C328" s="2" t="inlineStr">
        <is>
          <t>nutrition</t>
        </is>
      </c>
      <c r="D328" s="2" t="n">
        <v>3</v>
      </c>
      <c r="E328" s="2" t="inlineStr">
        <is>
          <t>Isosource Standard 500 ml</t>
        </is>
      </c>
      <c r="F328" s="4" t="inlineStr">
        <is>
          <t>NON_COMPLIANT</t>
        </is>
      </c>
      <c r="G328" s="2" t="n">
        <v>0.375</v>
      </c>
      <c r="H328" s="2" t="n">
        <v>3</v>
      </c>
      <c r="I328" s="2" t="n">
        <v>5</v>
      </c>
      <c r="J328" s="2" t="n">
        <v>0</v>
      </c>
      <c r="K328" s="2" t="inlineStr">
        <is>
          <t>energy: 103.0 kcal/100ml vs = 130.0 kcal/100ml; osmolarity: 234.0 mOsm/l vs = 395.0 mOsm/l; fat: 3.3 g/100ml vs = 5.8 g/100ml; carbohydrates: 13.8 g/100ml vs = 15.5 g/100ml; fiber: 0.0 g/100ml vs = 0.56 g/100ml</t>
        </is>
      </c>
      <c r="L328" s="2" t="inlineStr"/>
      <c r="M328" s="2" t="inlineStr">
        <is>
          <t>FAIL energy: 103.0 does not satisfy = 130.0; FAIL osmolarity: 234.0 does not satisfy = 395.0; FAIL fat: 3.3 does not satisfy = 5.8; FAIL carbohydrates: 13.8 does not satisfy = 15.5; FAIL fiber: 0.0 does not satisfy = 0.56</t>
        </is>
      </c>
    </row>
    <row r="329">
      <c r="A329" s="2" t="inlineStr">
        <is>
          <t>71</t>
        </is>
      </c>
      <c r="B329" s="2" t="inlineStr">
        <is>
          <t>Enterālās barošanas līdzekļis: Pacientiem ar aknu funkcijas traucējumiem un/vai aknu slimības izraisītiem traucējumiem. Enerģētiskā vērtība 1.3 kcal/1</t>
        </is>
      </c>
      <c r="C329" s="2" t="inlineStr">
        <is>
          <t>nutrition</t>
        </is>
      </c>
      <c r="D329" s="2" t="n">
        <v>4</v>
      </c>
      <c r="E329" s="2" t="inlineStr">
        <is>
          <t>Isosource Standard Fibre 500 ml</t>
        </is>
      </c>
      <c r="F329" s="4" t="inlineStr">
        <is>
          <t>NON_COMPLIANT</t>
        </is>
      </c>
      <c r="G329" s="2" t="n">
        <v>0.375</v>
      </c>
      <c r="H329" s="2" t="n">
        <v>3</v>
      </c>
      <c r="I329" s="2" t="n">
        <v>5</v>
      </c>
      <c r="J329" s="2" t="n">
        <v>0</v>
      </c>
      <c r="K329" s="2" t="inlineStr">
        <is>
          <t>energy: 103.0 kcal/100ml vs = 130.0 kcal/100ml; osmolarity: 249.0 mOsm/l vs = 395.0 mOsm/l; fat: 3.3 g/100ml vs = 5.8 g/100ml; carbohydrates: 13.0 g/100ml vs = 15.5 g/100ml; fiber: 1.5 g/100ml vs = 0.56 g/100ml</t>
        </is>
      </c>
      <c r="L329" s="2" t="inlineStr"/>
      <c r="M329" s="2" t="inlineStr">
        <is>
          <t>FAIL energy: 103.0 does not satisfy = 130.0; FAIL osmolarity: 249.0 does not satisfy = 395.0; FAIL fat: 3.3 does not satisfy = 5.8; FAIL carbohydrates: 13.0 does not satisfy = 15.5; FAIL fiber: 1.5 does not satisfy = 0.56</t>
        </is>
      </c>
    </row>
    <row r="330">
      <c r="A330" s="2" t="inlineStr">
        <is>
          <t>71</t>
        </is>
      </c>
      <c r="B330" s="2" t="inlineStr">
        <is>
          <t>Enterālās barošanas līdzekļis: Pacientiem ar aknu funkcijas traucējumiem un/vai aknu slimības izraisītiem traucējumiem. Enerģētiskā vērtība 1.3 kcal/1</t>
        </is>
      </c>
      <c r="C330" s="2" t="inlineStr">
        <is>
          <t>nutrition</t>
        </is>
      </c>
      <c r="D330" s="2" t="n">
        <v>5</v>
      </c>
      <c r="E330" s="2" t="inlineStr">
        <is>
          <t>Isosource Energy 500 ml</t>
        </is>
      </c>
      <c r="F330" s="4" t="inlineStr">
        <is>
          <t>NON_COMPLIANT</t>
        </is>
      </c>
      <c r="G330" s="2" t="n">
        <v>0.375</v>
      </c>
      <c r="H330" s="2" t="n">
        <v>3</v>
      </c>
      <c r="I330" s="2" t="n">
        <v>5</v>
      </c>
      <c r="J330" s="2" t="n">
        <v>0</v>
      </c>
      <c r="K330" s="2" t="inlineStr">
        <is>
          <t>energy: 159.0 kcal/100ml vs = 130.0 kcal/100ml; osmolarity: 290.0 mOsm/l vs = 395.0 mOsm/l; protein: 6.2 g/100ml vs = 4.0 g/100ml; carbohydrates: 20.0 g/100ml vs = 15.5 g/100ml; fiber: 0.0 g/100ml vs = 0.56 g/100ml</t>
        </is>
      </c>
      <c r="L330" s="2" t="inlineStr"/>
      <c r="M330" s="2" t="inlineStr">
        <is>
          <t>FAIL energy: 159.0 does not satisfy = 130.0; FAIL osmolarity: 290.0 does not satisfy = 395.0; FAIL protein: 6.2 does not satisfy = 4.0; FAIL carbohydrates: 20.0 does not satisfy = 15.5; FAIL fiber: 0.0 does not satisfy = 0.56</t>
        </is>
      </c>
    </row>
    <row r="331">
      <c r="A331" s="2" t="inlineStr">
        <is>
          <t>72</t>
        </is>
      </c>
      <c r="B331" s="2" t="inlineStr">
        <is>
          <t>Pilnīgs, šķidrs, lietošanai gatavs barojums, piemērots barošanai orāli vai caur barošanas zondēm pacientiem ar normālu metabolismu, tilpums 500ml. Kal</t>
        </is>
      </c>
      <c r="C331" s="2" t="inlineStr">
        <is>
          <t>unknown</t>
        </is>
      </c>
      <c r="D331" s="2" t="n">
        <v>1</v>
      </c>
      <c r="E331" s="2" t="inlineStr">
        <is>
          <t>Isosource Standard 500 ml</t>
        </is>
      </c>
      <c r="F331" s="3" t="inlineStr">
        <is>
          <t>COMPLIANT</t>
        </is>
      </c>
      <c r="G331" s="2" t="n">
        <v>1</v>
      </c>
      <c r="H331" s="2" t="n">
        <v>3</v>
      </c>
      <c r="I331" s="2" t="n">
        <v>0</v>
      </c>
      <c r="J331" s="2" t="n">
        <v>0</v>
      </c>
      <c r="K331" s="2" t="inlineStr"/>
      <c r="L331" s="2" t="inlineStr"/>
      <c r="M331" s="2" t="inlineStr">
        <is>
          <t>All checked criteria passed</t>
        </is>
      </c>
    </row>
    <row r="332">
      <c r="A332" s="2" t="inlineStr">
        <is>
          <t>72</t>
        </is>
      </c>
      <c r="B332" s="2" t="inlineStr">
        <is>
          <t>Pilnīgs, šķidrs, lietošanai gatavs barojums, piemērots barošanai orāli vai caur barošanas zondēm pacientiem ar normālu metabolismu, tilpums 500ml. Kal</t>
        </is>
      </c>
      <c r="C332" s="2" t="inlineStr">
        <is>
          <t>unknown</t>
        </is>
      </c>
      <c r="D332" s="2" t="n">
        <v>2</v>
      </c>
      <c r="E332" s="2" t="inlineStr">
        <is>
          <t>Isosource Standard Fibre 500 ml</t>
        </is>
      </c>
      <c r="F332" s="3" t="inlineStr">
        <is>
          <t>COMPLIANT</t>
        </is>
      </c>
      <c r="G332" s="2" t="n">
        <v>1</v>
      </c>
      <c r="H332" s="2" t="n">
        <v>3</v>
      </c>
      <c r="I332" s="2" t="n">
        <v>0</v>
      </c>
      <c r="J332" s="2" t="n">
        <v>0</v>
      </c>
      <c r="K332" s="2" t="inlineStr"/>
      <c r="L332" s="2" t="inlineStr"/>
      <c r="M332" s="2" t="inlineStr">
        <is>
          <t>All checked criteria passed</t>
        </is>
      </c>
    </row>
    <row r="333">
      <c r="A333" s="2" t="inlineStr">
        <is>
          <t>72</t>
        </is>
      </c>
      <c r="B333" s="2" t="inlineStr">
        <is>
          <t>Pilnīgs, šķidrs, lietošanai gatavs barojums, piemērots barošanai orāli vai caur barošanas zondēm pacientiem ar normālu metabolismu, tilpums 500ml. Kal</t>
        </is>
      </c>
      <c r="C333" s="2" t="inlineStr">
        <is>
          <t>unknown</t>
        </is>
      </c>
      <c r="D333" s="2" t="n">
        <v>3</v>
      </c>
      <c r="E333" s="2" t="inlineStr">
        <is>
          <t>Isosource Energy 500 ml</t>
        </is>
      </c>
      <c r="F333" s="3" t="inlineStr">
        <is>
          <t>COMPLIANT</t>
        </is>
      </c>
      <c r="G333" s="2" t="n">
        <v>1</v>
      </c>
      <c r="H333" s="2" t="n">
        <v>3</v>
      </c>
      <c r="I333" s="2" t="n">
        <v>0</v>
      </c>
      <c r="J333" s="2" t="n">
        <v>0</v>
      </c>
      <c r="K333" s="2" t="inlineStr"/>
      <c r="L333" s="2" t="inlineStr"/>
      <c r="M333" s="2" t="inlineStr">
        <is>
          <t>All checked criteria passed</t>
        </is>
      </c>
    </row>
    <row r="334">
      <c r="A334" s="2" t="inlineStr">
        <is>
          <t>72</t>
        </is>
      </c>
      <c r="B334" s="2" t="inlineStr">
        <is>
          <t>Pilnīgs, šķidrs, lietošanai gatavs barojums, piemērots barošanai orāli vai caur barošanas zondēm pacientiem ar normālu metabolismu, tilpums 500ml. Kal</t>
        </is>
      </c>
      <c r="C334" s="2" t="inlineStr">
        <is>
          <t>unknown</t>
        </is>
      </c>
      <c r="D334" s="2" t="n">
        <v>4</v>
      </c>
      <c r="E334" s="2" t="inlineStr">
        <is>
          <t>Isosource Energy Fibre 500 ml</t>
        </is>
      </c>
      <c r="F334" s="3" t="inlineStr">
        <is>
          <t>COMPLIANT</t>
        </is>
      </c>
      <c r="G334" s="2" t="n">
        <v>1</v>
      </c>
      <c r="H334" s="2" t="n">
        <v>3</v>
      </c>
      <c r="I334" s="2" t="n">
        <v>0</v>
      </c>
      <c r="J334" s="2" t="n">
        <v>0</v>
      </c>
      <c r="K334" s="2" t="inlineStr"/>
      <c r="L334" s="2" t="inlineStr"/>
      <c r="M334" s="2" t="inlineStr">
        <is>
          <t>All checked criteria passed</t>
        </is>
      </c>
    </row>
    <row r="335">
      <c r="A335" s="2" t="inlineStr">
        <is>
          <t>72</t>
        </is>
      </c>
      <c r="B335" s="2" t="inlineStr">
        <is>
          <t>Pilnīgs, šķidrs, lietošanai gatavs barojums, piemērots barošanai orāli vai caur barošanas zondēm pacientiem ar normālu metabolismu, tilpums 500ml. Kal</t>
        </is>
      </c>
      <c r="C335" s="2" t="inlineStr">
        <is>
          <t>unknown</t>
        </is>
      </c>
      <c r="D335" s="2" t="n">
        <v>5</v>
      </c>
      <c r="E335" s="2" t="inlineStr">
        <is>
          <t>Isosource 2.0 Protein Fibre 500 ml</t>
        </is>
      </c>
      <c r="F335" s="3" t="inlineStr">
        <is>
          <t>COMPLIANT</t>
        </is>
      </c>
      <c r="G335" s="2" t="n">
        <v>1</v>
      </c>
      <c r="H335" s="2" t="n">
        <v>3</v>
      </c>
      <c r="I335" s="2" t="n">
        <v>0</v>
      </c>
      <c r="J335" s="2" t="n">
        <v>0</v>
      </c>
      <c r="K335" s="2" t="inlineStr"/>
      <c r="L335" s="2" t="inlineStr"/>
      <c r="M335" s="2" t="inlineStr">
        <is>
          <t>All checked criteria passed</t>
        </is>
      </c>
    </row>
    <row r="336">
      <c r="A336" s="2" t="inlineStr">
        <is>
          <t>73</t>
        </is>
      </c>
      <c r="B336" s="2" t="inlineStr">
        <is>
          <t xml:space="preserve">Pilnīgs šķidrs, lietošanai gatavs barojums, lietojams orāli vai caur zondēm slimniekiem ar posttraumatiskiem metaboliskiem un elpošanas traucējumiem, </t>
        </is>
      </c>
      <c r="C336" s="2" t="inlineStr">
        <is>
          <t>unknown</t>
        </is>
      </c>
      <c r="D336" s="2" t="n">
        <v>1</v>
      </c>
      <c r="E336" s="2" t="inlineStr">
        <is>
          <t>Isosource Standard 500 ml</t>
        </is>
      </c>
      <c r="F336" s="3" t="inlineStr">
        <is>
          <t>COMPLIANT</t>
        </is>
      </c>
      <c r="G336" s="2" t="n">
        <v>1</v>
      </c>
      <c r="H336" s="2" t="n">
        <v>3</v>
      </c>
      <c r="I336" s="2" t="n">
        <v>0</v>
      </c>
      <c r="J336" s="2" t="n">
        <v>0</v>
      </c>
      <c r="K336" s="2" t="inlineStr"/>
      <c r="L336" s="2" t="inlineStr"/>
      <c r="M336" s="2" t="inlineStr">
        <is>
          <t>All checked criteria passed</t>
        </is>
      </c>
    </row>
    <row r="337">
      <c r="A337" s="2" t="inlineStr">
        <is>
          <t>73</t>
        </is>
      </c>
      <c r="B337" s="2" t="inlineStr">
        <is>
          <t xml:space="preserve">Pilnīgs šķidrs, lietošanai gatavs barojums, lietojams orāli vai caur zondēm slimniekiem ar posttraumatiskiem metaboliskiem un elpošanas traucējumiem, </t>
        </is>
      </c>
      <c r="C337" s="2" t="inlineStr">
        <is>
          <t>unknown</t>
        </is>
      </c>
      <c r="D337" s="2" t="n">
        <v>2</v>
      </c>
      <c r="E337" s="2" t="inlineStr">
        <is>
          <t>Isosource Standard Fibre 500 ml</t>
        </is>
      </c>
      <c r="F337" s="3" t="inlineStr">
        <is>
          <t>COMPLIANT</t>
        </is>
      </c>
      <c r="G337" s="2" t="n">
        <v>1</v>
      </c>
      <c r="H337" s="2" t="n">
        <v>3</v>
      </c>
      <c r="I337" s="2" t="n">
        <v>0</v>
      </c>
      <c r="J337" s="2" t="n">
        <v>0</v>
      </c>
      <c r="K337" s="2" t="inlineStr"/>
      <c r="L337" s="2" t="inlineStr"/>
      <c r="M337" s="2" t="inlineStr">
        <is>
          <t>All checked criteria passed</t>
        </is>
      </c>
    </row>
    <row r="338">
      <c r="A338" s="2" t="inlineStr">
        <is>
          <t>73</t>
        </is>
      </c>
      <c r="B338" s="2" t="inlineStr">
        <is>
          <t xml:space="preserve">Pilnīgs šķidrs, lietošanai gatavs barojums, lietojams orāli vai caur zondēm slimniekiem ar posttraumatiskiem metaboliskiem un elpošanas traucējumiem, </t>
        </is>
      </c>
      <c r="C338" s="2" t="inlineStr">
        <is>
          <t>unknown</t>
        </is>
      </c>
      <c r="D338" s="2" t="n">
        <v>3</v>
      </c>
      <c r="E338" s="2" t="inlineStr">
        <is>
          <t>Isosource Energy 500 ml</t>
        </is>
      </c>
      <c r="F338" s="3" t="inlineStr">
        <is>
          <t>COMPLIANT</t>
        </is>
      </c>
      <c r="G338" s="2" t="n">
        <v>1</v>
      </c>
      <c r="H338" s="2" t="n">
        <v>3</v>
      </c>
      <c r="I338" s="2" t="n">
        <v>0</v>
      </c>
      <c r="J338" s="2" t="n">
        <v>0</v>
      </c>
      <c r="K338" s="2" t="inlineStr"/>
      <c r="L338" s="2" t="inlineStr"/>
      <c r="M338" s="2" t="inlineStr">
        <is>
          <t>All checked criteria passed</t>
        </is>
      </c>
    </row>
    <row r="339">
      <c r="A339" s="2" t="inlineStr">
        <is>
          <t>73</t>
        </is>
      </c>
      <c r="B339" s="2" t="inlineStr">
        <is>
          <t xml:space="preserve">Pilnīgs šķidrs, lietošanai gatavs barojums, lietojams orāli vai caur zondēm slimniekiem ar posttraumatiskiem metaboliskiem un elpošanas traucējumiem, </t>
        </is>
      </c>
      <c r="C339" s="2" t="inlineStr">
        <is>
          <t>unknown</t>
        </is>
      </c>
      <c r="D339" s="2" t="n">
        <v>4</v>
      </c>
      <c r="E339" s="2" t="inlineStr">
        <is>
          <t>Isosource Energy Fibre 500 ml</t>
        </is>
      </c>
      <c r="F339" s="3" t="inlineStr">
        <is>
          <t>COMPLIANT</t>
        </is>
      </c>
      <c r="G339" s="2" t="n">
        <v>1</v>
      </c>
      <c r="H339" s="2" t="n">
        <v>3</v>
      </c>
      <c r="I339" s="2" t="n">
        <v>0</v>
      </c>
      <c r="J339" s="2" t="n">
        <v>0</v>
      </c>
      <c r="K339" s="2" t="inlineStr"/>
      <c r="L339" s="2" t="inlineStr"/>
      <c r="M339" s="2" t="inlineStr">
        <is>
          <t>All checked criteria passed</t>
        </is>
      </c>
    </row>
    <row r="340">
      <c r="A340" s="2" t="inlineStr">
        <is>
          <t>73</t>
        </is>
      </c>
      <c r="B340" s="2" t="inlineStr">
        <is>
          <t xml:space="preserve">Pilnīgs šķidrs, lietošanai gatavs barojums, lietojams orāli vai caur zondēm slimniekiem ar posttraumatiskiem metaboliskiem un elpošanas traucējumiem, </t>
        </is>
      </c>
      <c r="C340" s="2" t="inlineStr">
        <is>
          <t>unknown</t>
        </is>
      </c>
      <c r="D340" s="2" t="n">
        <v>5</v>
      </c>
      <c r="E340" s="2" t="inlineStr">
        <is>
          <t>Isosource 2.0 Protein Fibre 500 ml</t>
        </is>
      </c>
      <c r="F340" s="3" t="inlineStr">
        <is>
          <t>COMPLIANT</t>
        </is>
      </c>
      <c r="G340" s="2" t="n">
        <v>1</v>
      </c>
      <c r="H340" s="2" t="n">
        <v>3</v>
      </c>
      <c r="I340" s="2" t="n">
        <v>0</v>
      </c>
      <c r="J340" s="2" t="n">
        <v>0</v>
      </c>
      <c r="K340" s="2" t="inlineStr"/>
      <c r="L340" s="2" t="inlineStr"/>
      <c r="M340" s="2" t="inlineStr">
        <is>
          <t>All checked criteria passed</t>
        </is>
      </c>
    </row>
    <row r="341">
      <c r="A341" s="2" t="inlineStr">
        <is>
          <t>74</t>
        </is>
      </c>
      <c r="B341" s="2" t="inlineStr">
        <is>
          <t>Pilnīgs šķidrs, lietošanai gatavs barojums, lietojams orāli vai caur zondēm slimniekiem ar traucētu gremošanu un barības uzsūkšanos, tilpums 500ml. Ka</t>
        </is>
      </c>
      <c r="C341" s="2" t="inlineStr">
        <is>
          <t>unknown</t>
        </is>
      </c>
      <c r="D341" s="2" t="n">
        <v>1</v>
      </c>
      <c r="E341" s="2" t="inlineStr">
        <is>
          <t>Isosource Standard 500 ml</t>
        </is>
      </c>
      <c r="F341" s="3" t="inlineStr">
        <is>
          <t>COMPLIANT</t>
        </is>
      </c>
      <c r="G341" s="2" t="n">
        <v>1</v>
      </c>
      <c r="H341" s="2" t="n">
        <v>3</v>
      </c>
      <c r="I341" s="2" t="n">
        <v>0</v>
      </c>
      <c r="J341" s="2" t="n">
        <v>0</v>
      </c>
      <c r="K341" s="2" t="inlineStr"/>
      <c r="L341" s="2" t="inlineStr"/>
      <c r="M341" s="2" t="inlineStr">
        <is>
          <t>All checked criteria passed</t>
        </is>
      </c>
    </row>
    <row r="342">
      <c r="A342" s="2" t="inlineStr">
        <is>
          <t>74</t>
        </is>
      </c>
      <c r="B342" s="2" t="inlineStr">
        <is>
          <t>Pilnīgs šķidrs, lietošanai gatavs barojums, lietojams orāli vai caur zondēm slimniekiem ar traucētu gremošanu un barības uzsūkšanos, tilpums 500ml. Ka</t>
        </is>
      </c>
      <c r="C342" s="2" t="inlineStr">
        <is>
          <t>unknown</t>
        </is>
      </c>
      <c r="D342" s="2" t="n">
        <v>2</v>
      </c>
      <c r="E342" s="2" t="inlineStr">
        <is>
          <t>Isosource Standard Fibre 500 ml</t>
        </is>
      </c>
      <c r="F342" s="3" t="inlineStr">
        <is>
          <t>COMPLIANT</t>
        </is>
      </c>
      <c r="G342" s="2" t="n">
        <v>1</v>
      </c>
      <c r="H342" s="2" t="n">
        <v>3</v>
      </c>
      <c r="I342" s="2" t="n">
        <v>0</v>
      </c>
      <c r="J342" s="2" t="n">
        <v>0</v>
      </c>
      <c r="K342" s="2" t="inlineStr"/>
      <c r="L342" s="2" t="inlineStr"/>
      <c r="M342" s="2" t="inlineStr">
        <is>
          <t>All checked criteria passed</t>
        </is>
      </c>
    </row>
    <row r="343">
      <c r="A343" s="2" t="inlineStr">
        <is>
          <t>74</t>
        </is>
      </c>
      <c r="B343" s="2" t="inlineStr">
        <is>
          <t>Pilnīgs šķidrs, lietošanai gatavs barojums, lietojams orāli vai caur zondēm slimniekiem ar traucētu gremošanu un barības uzsūkšanos, tilpums 500ml. Ka</t>
        </is>
      </c>
      <c r="C343" s="2" t="inlineStr">
        <is>
          <t>unknown</t>
        </is>
      </c>
      <c r="D343" s="2" t="n">
        <v>3</v>
      </c>
      <c r="E343" s="2" t="inlineStr">
        <is>
          <t>Isosource Energy 500 ml</t>
        </is>
      </c>
      <c r="F343" s="3" t="inlineStr">
        <is>
          <t>COMPLIANT</t>
        </is>
      </c>
      <c r="G343" s="2" t="n">
        <v>1</v>
      </c>
      <c r="H343" s="2" t="n">
        <v>3</v>
      </c>
      <c r="I343" s="2" t="n">
        <v>0</v>
      </c>
      <c r="J343" s="2" t="n">
        <v>0</v>
      </c>
      <c r="K343" s="2" t="inlineStr"/>
      <c r="L343" s="2" t="inlineStr"/>
      <c r="M343" s="2" t="inlineStr">
        <is>
          <t>All checked criteria passed</t>
        </is>
      </c>
    </row>
    <row r="344">
      <c r="A344" s="2" t="inlineStr">
        <is>
          <t>74</t>
        </is>
      </c>
      <c r="B344" s="2" t="inlineStr">
        <is>
          <t>Pilnīgs šķidrs, lietošanai gatavs barojums, lietojams orāli vai caur zondēm slimniekiem ar traucētu gremošanu un barības uzsūkšanos, tilpums 500ml. Ka</t>
        </is>
      </c>
      <c r="C344" s="2" t="inlineStr">
        <is>
          <t>unknown</t>
        </is>
      </c>
      <c r="D344" s="2" t="n">
        <v>4</v>
      </c>
      <c r="E344" s="2" t="inlineStr">
        <is>
          <t>Isosource Energy Fibre 500 ml</t>
        </is>
      </c>
      <c r="F344" s="3" t="inlineStr">
        <is>
          <t>COMPLIANT</t>
        </is>
      </c>
      <c r="G344" s="2" t="n">
        <v>1</v>
      </c>
      <c r="H344" s="2" t="n">
        <v>3</v>
      </c>
      <c r="I344" s="2" t="n">
        <v>0</v>
      </c>
      <c r="J344" s="2" t="n">
        <v>0</v>
      </c>
      <c r="K344" s="2" t="inlineStr"/>
      <c r="L344" s="2" t="inlineStr"/>
      <c r="M344" s="2" t="inlineStr">
        <is>
          <t>All checked criteria passed</t>
        </is>
      </c>
    </row>
    <row r="345">
      <c r="A345" s="2" t="inlineStr">
        <is>
          <t>74</t>
        </is>
      </c>
      <c r="B345" s="2" t="inlineStr">
        <is>
          <t>Pilnīgs šķidrs, lietošanai gatavs barojums, lietojams orāli vai caur zondēm slimniekiem ar traucētu gremošanu un barības uzsūkšanos, tilpums 500ml. Ka</t>
        </is>
      </c>
      <c r="C345" s="2" t="inlineStr">
        <is>
          <t>unknown</t>
        </is>
      </c>
      <c r="D345" s="2" t="n">
        <v>5</v>
      </c>
      <c r="E345" s="2" t="inlineStr">
        <is>
          <t>Isosource 2.0 Protein Fibre 500 ml</t>
        </is>
      </c>
      <c r="F345" s="3" t="inlineStr">
        <is>
          <t>COMPLIANT</t>
        </is>
      </c>
      <c r="G345" s="2" t="n">
        <v>1</v>
      </c>
      <c r="H345" s="2" t="n">
        <v>3</v>
      </c>
      <c r="I345" s="2" t="n">
        <v>0</v>
      </c>
      <c r="J345" s="2" t="n">
        <v>0</v>
      </c>
      <c r="K345" s="2" t="inlineStr"/>
      <c r="L345" s="2" t="inlineStr"/>
      <c r="M345" s="2" t="inlineStr">
        <is>
          <t>All checked criteria passed</t>
        </is>
      </c>
    </row>
    <row r="346">
      <c r="A346" s="2" t="inlineStr">
        <is>
          <t>75</t>
        </is>
      </c>
      <c r="B346" s="2" t="inlineStr">
        <is>
          <t>Pilnīgi šķidrs, lietošanai gatavs barojums ar speciālu ogļhidrātu sastāvu, barošanai orāli vai caur barošanas zondēm slimniekiem ar cukura diabētu. Ka</t>
        </is>
      </c>
      <c r="C346" s="2" t="inlineStr">
        <is>
          <t>unknown</t>
        </is>
      </c>
      <c r="D346" s="2" t="n">
        <v>1</v>
      </c>
      <c r="E346" s="2" t="inlineStr">
        <is>
          <t>Isosource Standard 500 ml</t>
        </is>
      </c>
      <c r="F346" s="3" t="inlineStr">
        <is>
          <t>COMPLIANT</t>
        </is>
      </c>
      <c r="G346" s="2" t="n">
        <v>1</v>
      </c>
      <c r="H346" s="2" t="n">
        <v>3</v>
      </c>
      <c r="I346" s="2" t="n">
        <v>0</v>
      </c>
      <c r="J346" s="2" t="n">
        <v>0</v>
      </c>
      <c r="K346" s="2" t="inlineStr"/>
      <c r="L346" s="2" t="inlineStr"/>
      <c r="M346" s="2" t="inlineStr">
        <is>
          <t>All checked criteria passed</t>
        </is>
      </c>
    </row>
    <row r="347">
      <c r="A347" s="2" t="inlineStr">
        <is>
          <t>75</t>
        </is>
      </c>
      <c r="B347" s="2" t="inlineStr">
        <is>
          <t>Pilnīgi šķidrs, lietošanai gatavs barojums ar speciālu ogļhidrātu sastāvu, barošanai orāli vai caur barošanas zondēm slimniekiem ar cukura diabētu. Ka</t>
        </is>
      </c>
      <c r="C347" s="2" t="inlineStr">
        <is>
          <t>unknown</t>
        </is>
      </c>
      <c r="D347" s="2" t="n">
        <v>2</v>
      </c>
      <c r="E347" s="2" t="inlineStr">
        <is>
          <t>Isosource Standard Fibre 500 ml</t>
        </is>
      </c>
      <c r="F347" s="3" t="inlineStr">
        <is>
          <t>COMPLIANT</t>
        </is>
      </c>
      <c r="G347" s="2" t="n">
        <v>1</v>
      </c>
      <c r="H347" s="2" t="n">
        <v>3</v>
      </c>
      <c r="I347" s="2" t="n">
        <v>0</v>
      </c>
      <c r="J347" s="2" t="n">
        <v>0</v>
      </c>
      <c r="K347" s="2" t="inlineStr"/>
      <c r="L347" s="2" t="inlineStr"/>
      <c r="M347" s="2" t="inlineStr">
        <is>
          <t>All checked criteria passed</t>
        </is>
      </c>
    </row>
    <row r="348">
      <c r="A348" s="2" t="inlineStr">
        <is>
          <t>75</t>
        </is>
      </c>
      <c r="B348" s="2" t="inlineStr">
        <is>
          <t>Pilnīgi šķidrs, lietošanai gatavs barojums ar speciālu ogļhidrātu sastāvu, barošanai orāli vai caur barošanas zondēm slimniekiem ar cukura diabētu. Ka</t>
        </is>
      </c>
      <c r="C348" s="2" t="inlineStr">
        <is>
          <t>unknown</t>
        </is>
      </c>
      <c r="D348" s="2" t="n">
        <v>3</v>
      </c>
      <c r="E348" s="2" t="inlineStr">
        <is>
          <t>Isosource Energy 500 ml</t>
        </is>
      </c>
      <c r="F348" s="3" t="inlineStr">
        <is>
          <t>COMPLIANT</t>
        </is>
      </c>
      <c r="G348" s="2" t="n">
        <v>1</v>
      </c>
      <c r="H348" s="2" t="n">
        <v>3</v>
      </c>
      <c r="I348" s="2" t="n">
        <v>0</v>
      </c>
      <c r="J348" s="2" t="n">
        <v>0</v>
      </c>
      <c r="K348" s="2" t="inlineStr"/>
      <c r="L348" s="2" t="inlineStr"/>
      <c r="M348" s="2" t="inlineStr">
        <is>
          <t>All checked criteria passed</t>
        </is>
      </c>
    </row>
    <row r="349">
      <c r="A349" s="2" t="inlineStr">
        <is>
          <t>75</t>
        </is>
      </c>
      <c r="B349" s="2" t="inlineStr">
        <is>
          <t>Pilnīgi šķidrs, lietošanai gatavs barojums ar speciālu ogļhidrātu sastāvu, barošanai orāli vai caur barošanas zondēm slimniekiem ar cukura diabētu. Ka</t>
        </is>
      </c>
      <c r="C349" s="2" t="inlineStr">
        <is>
          <t>unknown</t>
        </is>
      </c>
      <c r="D349" s="2" t="n">
        <v>4</v>
      </c>
      <c r="E349" s="2" t="inlineStr">
        <is>
          <t>Isosource Energy Fibre 500 ml</t>
        </is>
      </c>
      <c r="F349" s="3" t="inlineStr">
        <is>
          <t>COMPLIANT</t>
        </is>
      </c>
      <c r="G349" s="2" t="n">
        <v>1</v>
      </c>
      <c r="H349" s="2" t="n">
        <v>3</v>
      </c>
      <c r="I349" s="2" t="n">
        <v>0</v>
      </c>
      <c r="J349" s="2" t="n">
        <v>0</v>
      </c>
      <c r="K349" s="2" t="inlineStr"/>
      <c r="L349" s="2" t="inlineStr"/>
      <c r="M349" s="2" t="inlineStr">
        <is>
          <t>All checked criteria passed</t>
        </is>
      </c>
    </row>
    <row r="350">
      <c r="A350" s="2" t="inlineStr">
        <is>
          <t>75</t>
        </is>
      </c>
      <c r="B350" s="2" t="inlineStr">
        <is>
          <t>Pilnīgi šķidrs, lietošanai gatavs barojums ar speciālu ogļhidrātu sastāvu, barošanai orāli vai caur barošanas zondēm slimniekiem ar cukura diabētu. Ka</t>
        </is>
      </c>
      <c r="C350" s="2" t="inlineStr">
        <is>
          <t>unknown</t>
        </is>
      </c>
      <c r="D350" s="2" t="n">
        <v>5</v>
      </c>
      <c r="E350" s="2" t="inlineStr">
        <is>
          <t>Isosource 2.0 Protein Fibre 500 ml</t>
        </is>
      </c>
      <c r="F350" s="3" t="inlineStr">
        <is>
          <t>COMPLIANT</t>
        </is>
      </c>
      <c r="G350" s="2" t="n">
        <v>1</v>
      </c>
      <c r="H350" s="2" t="n">
        <v>3</v>
      </c>
      <c r="I350" s="2" t="n">
        <v>0</v>
      </c>
      <c r="J350" s="2" t="n">
        <v>0</v>
      </c>
      <c r="K350" s="2" t="inlineStr"/>
      <c r="L350" s="2" t="inlineStr"/>
      <c r="M350" s="2" t="inlineStr">
        <is>
          <t>All checked criteria passed</t>
        </is>
      </c>
    </row>
    <row r="351">
      <c r="A351" s="2" t="inlineStr">
        <is>
          <t>76</t>
        </is>
      </c>
      <c r="B351" s="2" t="inlineStr">
        <is>
          <t>Pilnīgi šķidrs, lietošanai gatavs barojums ar modificētu olbaltumvielu un tauku sastāvu, barošanai orāli vai caur barošanas zondēm slimniekiem ar trau</t>
        </is>
      </c>
      <c r="C351" s="2" t="inlineStr">
        <is>
          <t>unknown</t>
        </is>
      </c>
      <c r="D351" s="2" t="n">
        <v>1</v>
      </c>
      <c r="E351" s="2" t="inlineStr">
        <is>
          <t>Isosource Standard 500 ml</t>
        </is>
      </c>
      <c r="F351" s="3" t="inlineStr">
        <is>
          <t>COMPLIANT</t>
        </is>
      </c>
      <c r="G351" s="2" t="n">
        <v>1</v>
      </c>
      <c r="H351" s="2" t="n">
        <v>3</v>
      </c>
      <c r="I351" s="2" t="n">
        <v>0</v>
      </c>
      <c r="J351" s="2" t="n">
        <v>0</v>
      </c>
      <c r="K351" s="2" t="inlineStr"/>
      <c r="L351" s="2" t="inlineStr"/>
      <c r="M351" s="2" t="inlineStr">
        <is>
          <t>All checked criteria passed</t>
        </is>
      </c>
    </row>
    <row r="352">
      <c r="A352" s="2" t="inlineStr">
        <is>
          <t>76</t>
        </is>
      </c>
      <c r="B352" s="2" t="inlineStr">
        <is>
          <t>Pilnīgi šķidrs, lietošanai gatavs barojums ar modificētu olbaltumvielu un tauku sastāvu, barošanai orāli vai caur barošanas zondēm slimniekiem ar trau</t>
        </is>
      </c>
      <c r="C352" s="2" t="inlineStr">
        <is>
          <t>unknown</t>
        </is>
      </c>
      <c r="D352" s="2" t="n">
        <v>2</v>
      </c>
      <c r="E352" s="2" t="inlineStr">
        <is>
          <t>Isosource Standard Fibre 500 ml</t>
        </is>
      </c>
      <c r="F352" s="3" t="inlineStr">
        <is>
          <t>COMPLIANT</t>
        </is>
      </c>
      <c r="G352" s="2" t="n">
        <v>1</v>
      </c>
      <c r="H352" s="2" t="n">
        <v>3</v>
      </c>
      <c r="I352" s="2" t="n">
        <v>0</v>
      </c>
      <c r="J352" s="2" t="n">
        <v>0</v>
      </c>
      <c r="K352" s="2" t="inlineStr"/>
      <c r="L352" s="2" t="inlineStr"/>
      <c r="M352" s="2" t="inlineStr">
        <is>
          <t>All checked criteria passed</t>
        </is>
      </c>
    </row>
    <row r="353">
      <c r="A353" s="2" t="inlineStr">
        <is>
          <t>76</t>
        </is>
      </c>
      <c r="B353" s="2" t="inlineStr">
        <is>
          <t>Pilnīgi šķidrs, lietošanai gatavs barojums ar modificētu olbaltumvielu un tauku sastāvu, barošanai orāli vai caur barošanas zondēm slimniekiem ar trau</t>
        </is>
      </c>
      <c r="C353" s="2" t="inlineStr">
        <is>
          <t>unknown</t>
        </is>
      </c>
      <c r="D353" s="2" t="n">
        <v>3</v>
      </c>
      <c r="E353" s="2" t="inlineStr">
        <is>
          <t>Isosource Energy 500 ml</t>
        </is>
      </c>
      <c r="F353" s="3" t="inlineStr">
        <is>
          <t>COMPLIANT</t>
        </is>
      </c>
      <c r="G353" s="2" t="n">
        <v>1</v>
      </c>
      <c r="H353" s="2" t="n">
        <v>3</v>
      </c>
      <c r="I353" s="2" t="n">
        <v>0</v>
      </c>
      <c r="J353" s="2" t="n">
        <v>0</v>
      </c>
      <c r="K353" s="2" t="inlineStr"/>
      <c r="L353" s="2" t="inlineStr"/>
      <c r="M353" s="2" t="inlineStr">
        <is>
          <t>All checked criteria passed</t>
        </is>
      </c>
    </row>
    <row r="354">
      <c r="A354" s="2" t="inlineStr">
        <is>
          <t>76</t>
        </is>
      </c>
      <c r="B354" s="2" t="inlineStr">
        <is>
          <t>Pilnīgi šķidrs, lietošanai gatavs barojums ar modificētu olbaltumvielu un tauku sastāvu, barošanai orāli vai caur barošanas zondēm slimniekiem ar trau</t>
        </is>
      </c>
      <c r="C354" s="2" t="inlineStr">
        <is>
          <t>unknown</t>
        </is>
      </c>
      <c r="D354" s="2" t="n">
        <v>4</v>
      </c>
      <c r="E354" s="2" t="inlineStr">
        <is>
          <t>Isosource Energy Fibre 500 ml</t>
        </is>
      </c>
      <c r="F354" s="3" t="inlineStr">
        <is>
          <t>COMPLIANT</t>
        </is>
      </c>
      <c r="G354" s="2" t="n">
        <v>1</v>
      </c>
      <c r="H354" s="2" t="n">
        <v>3</v>
      </c>
      <c r="I354" s="2" t="n">
        <v>0</v>
      </c>
      <c r="J354" s="2" t="n">
        <v>0</v>
      </c>
      <c r="K354" s="2" t="inlineStr"/>
      <c r="L354" s="2" t="inlineStr"/>
      <c r="M354" s="2" t="inlineStr">
        <is>
          <t>All checked criteria passed</t>
        </is>
      </c>
    </row>
    <row r="355">
      <c r="A355" s="2" t="inlineStr">
        <is>
          <t>76</t>
        </is>
      </c>
      <c r="B355" s="2" t="inlineStr">
        <is>
          <t>Pilnīgi šķidrs, lietošanai gatavs barojums ar modificētu olbaltumvielu un tauku sastāvu, barošanai orāli vai caur barošanas zondēm slimniekiem ar trau</t>
        </is>
      </c>
      <c r="C355" s="2" t="inlineStr">
        <is>
          <t>unknown</t>
        </is>
      </c>
      <c r="D355" s="2" t="n">
        <v>5</v>
      </c>
      <c r="E355" s="2" t="inlineStr">
        <is>
          <t>Isosource 2.0 Protein Fibre 500 ml</t>
        </is>
      </c>
      <c r="F355" s="3" t="inlineStr">
        <is>
          <t>COMPLIANT</t>
        </is>
      </c>
      <c r="G355" s="2" t="n">
        <v>1</v>
      </c>
      <c r="H355" s="2" t="n">
        <v>3</v>
      </c>
      <c r="I355" s="2" t="n">
        <v>0</v>
      </c>
      <c r="J355" s="2" t="n">
        <v>0</v>
      </c>
      <c r="K355" s="2" t="inlineStr"/>
      <c r="L355" s="2" t="inlineStr"/>
      <c r="M355" s="2" t="inlineStr">
        <is>
          <t>All checked criteria passed</t>
        </is>
      </c>
    </row>
    <row r="356">
      <c r="A356" s="2" t="inlineStr">
        <is>
          <t>77</t>
        </is>
      </c>
      <c r="B356" s="2" t="inlineStr">
        <is>
          <t>Pilnīgi šķidrs, lietošanai gatavs barojums ar modificētu olbaltumvielu un tauku sastāvu, barošanai orāli vai caur barošanas zondēm slimniekiem ar trau</t>
        </is>
      </c>
      <c r="C356" s="2" t="inlineStr">
        <is>
          <t>unknown</t>
        </is>
      </c>
      <c r="D356" s="2" t="n">
        <v>1</v>
      </c>
      <c r="E356" s="2" t="inlineStr">
        <is>
          <t>Isosource Standard 500 ml</t>
        </is>
      </c>
      <c r="F356" s="3" t="inlineStr">
        <is>
          <t>COMPLIANT</t>
        </is>
      </c>
      <c r="G356" s="2" t="n">
        <v>1</v>
      </c>
      <c r="H356" s="2" t="n">
        <v>3</v>
      </c>
      <c r="I356" s="2" t="n">
        <v>0</v>
      </c>
      <c r="J356" s="2" t="n">
        <v>0</v>
      </c>
      <c r="K356" s="2" t="inlineStr"/>
      <c r="L356" s="2" t="inlineStr"/>
      <c r="M356" s="2" t="inlineStr">
        <is>
          <t>All checked criteria passed</t>
        </is>
      </c>
    </row>
    <row r="357">
      <c r="A357" s="2" t="inlineStr">
        <is>
          <t>77</t>
        </is>
      </c>
      <c r="B357" s="2" t="inlineStr">
        <is>
          <t>Pilnīgi šķidrs, lietošanai gatavs barojums ar modificētu olbaltumvielu un tauku sastāvu, barošanai orāli vai caur barošanas zondēm slimniekiem ar trau</t>
        </is>
      </c>
      <c r="C357" s="2" t="inlineStr">
        <is>
          <t>unknown</t>
        </is>
      </c>
      <c r="D357" s="2" t="n">
        <v>2</v>
      </c>
      <c r="E357" s="2" t="inlineStr">
        <is>
          <t>Isosource Standard Fibre 500 ml</t>
        </is>
      </c>
      <c r="F357" s="3" t="inlineStr">
        <is>
          <t>COMPLIANT</t>
        </is>
      </c>
      <c r="G357" s="2" t="n">
        <v>1</v>
      </c>
      <c r="H357" s="2" t="n">
        <v>3</v>
      </c>
      <c r="I357" s="2" t="n">
        <v>0</v>
      </c>
      <c r="J357" s="2" t="n">
        <v>0</v>
      </c>
      <c r="K357" s="2" t="inlineStr"/>
      <c r="L357" s="2" t="inlineStr"/>
      <c r="M357" s="2" t="inlineStr">
        <is>
          <t>All checked criteria passed</t>
        </is>
      </c>
    </row>
    <row r="358">
      <c r="A358" s="2" t="inlineStr">
        <is>
          <t>77</t>
        </is>
      </c>
      <c r="B358" s="2" t="inlineStr">
        <is>
          <t>Pilnīgi šķidrs, lietošanai gatavs barojums ar modificētu olbaltumvielu un tauku sastāvu, barošanai orāli vai caur barošanas zondēm slimniekiem ar trau</t>
        </is>
      </c>
      <c r="C358" s="2" t="inlineStr">
        <is>
          <t>unknown</t>
        </is>
      </c>
      <c r="D358" s="2" t="n">
        <v>3</v>
      </c>
      <c r="E358" s="2" t="inlineStr">
        <is>
          <t>Isosource Energy 500 ml</t>
        </is>
      </c>
      <c r="F358" s="3" t="inlineStr">
        <is>
          <t>COMPLIANT</t>
        </is>
      </c>
      <c r="G358" s="2" t="n">
        <v>1</v>
      </c>
      <c r="H358" s="2" t="n">
        <v>3</v>
      </c>
      <c r="I358" s="2" t="n">
        <v>0</v>
      </c>
      <c r="J358" s="2" t="n">
        <v>0</v>
      </c>
      <c r="K358" s="2" t="inlineStr"/>
      <c r="L358" s="2" t="inlineStr"/>
      <c r="M358" s="2" t="inlineStr">
        <is>
          <t>All checked criteria passed</t>
        </is>
      </c>
    </row>
    <row r="359">
      <c r="A359" s="2" t="inlineStr">
        <is>
          <t>77</t>
        </is>
      </c>
      <c r="B359" s="2" t="inlineStr">
        <is>
          <t>Pilnīgi šķidrs, lietošanai gatavs barojums ar modificētu olbaltumvielu un tauku sastāvu, barošanai orāli vai caur barošanas zondēm slimniekiem ar trau</t>
        </is>
      </c>
      <c r="C359" s="2" t="inlineStr">
        <is>
          <t>unknown</t>
        </is>
      </c>
      <c r="D359" s="2" t="n">
        <v>4</v>
      </c>
      <c r="E359" s="2" t="inlineStr">
        <is>
          <t>Isosource Energy Fibre 500 ml</t>
        </is>
      </c>
      <c r="F359" s="3" t="inlineStr">
        <is>
          <t>COMPLIANT</t>
        </is>
      </c>
      <c r="G359" s="2" t="n">
        <v>1</v>
      </c>
      <c r="H359" s="2" t="n">
        <v>3</v>
      </c>
      <c r="I359" s="2" t="n">
        <v>0</v>
      </c>
      <c r="J359" s="2" t="n">
        <v>0</v>
      </c>
      <c r="K359" s="2" t="inlineStr"/>
      <c r="L359" s="2" t="inlineStr"/>
      <c r="M359" s="2" t="inlineStr">
        <is>
          <t>All checked criteria passed</t>
        </is>
      </c>
    </row>
    <row r="360">
      <c r="A360" s="2" t="inlineStr">
        <is>
          <t>77</t>
        </is>
      </c>
      <c r="B360" s="2" t="inlineStr">
        <is>
          <t>Pilnīgi šķidrs, lietošanai gatavs barojums ar modificētu olbaltumvielu un tauku sastāvu, barošanai orāli vai caur barošanas zondēm slimniekiem ar trau</t>
        </is>
      </c>
      <c r="C360" s="2" t="inlineStr">
        <is>
          <t>unknown</t>
        </is>
      </c>
      <c r="D360" s="2" t="n">
        <v>5</v>
      </c>
      <c r="E360" s="2" t="inlineStr">
        <is>
          <t>Isosource 2.0 Protein Fibre 500 ml</t>
        </is>
      </c>
      <c r="F360" s="3" t="inlineStr">
        <is>
          <t>COMPLIANT</t>
        </is>
      </c>
      <c r="G360" s="2" t="n">
        <v>1</v>
      </c>
      <c r="H360" s="2" t="n">
        <v>3</v>
      </c>
      <c r="I360" s="2" t="n">
        <v>0</v>
      </c>
      <c r="J360" s="2" t="n">
        <v>0</v>
      </c>
      <c r="K360" s="2" t="inlineStr"/>
      <c r="L360" s="2" t="inlineStr"/>
      <c r="M360" s="2" t="inlineStr">
        <is>
          <t>All checked criteria passed</t>
        </is>
      </c>
    </row>
    <row r="361">
      <c r="A361" s="2" t="inlineStr">
        <is>
          <t>78</t>
        </is>
      </c>
      <c r="B361" s="2" t="inlineStr">
        <is>
          <t>Šķiedrvielas saturošs enterālās barošanas līdzeklis ar augstu olbaltumvielu daudzumu intensīvās terapijas pacientiem (caur barošanas zondi). Enerģetis</t>
        </is>
      </c>
      <c r="C361" s="2" t="inlineStr">
        <is>
          <t>nutrition</t>
        </is>
      </c>
      <c r="D361" s="2" t="n">
        <v>1</v>
      </c>
      <c r="E361" s="2" t="inlineStr">
        <is>
          <t>Peptamen Junior PHGG 500 ml</t>
        </is>
      </c>
      <c r="F361" s="3" t="inlineStr">
        <is>
          <t>COMPLIANT</t>
        </is>
      </c>
      <c r="G361" s="2" t="n">
        <v>1</v>
      </c>
      <c r="H361" s="2" t="n">
        <v>4</v>
      </c>
      <c r="I361" s="2" t="n">
        <v>0</v>
      </c>
      <c r="J361" s="2" t="n">
        <v>0</v>
      </c>
      <c r="K361" s="2" t="inlineStr"/>
      <c r="L361" s="2" t="inlineStr"/>
      <c r="M361" s="2" t="inlineStr">
        <is>
          <t>All checked criteria passed</t>
        </is>
      </c>
    </row>
    <row r="362">
      <c r="A362" s="2" t="inlineStr">
        <is>
          <t>78</t>
        </is>
      </c>
      <c r="B362" s="2" t="inlineStr">
        <is>
          <t>Šķiedrvielas saturošs enterālās barošanas līdzeklis ar augstu olbaltumvielu daudzumu intensīvās terapijas pacientiem (caur barošanas zondi). Enerģetis</t>
        </is>
      </c>
      <c r="C362" s="2" t="inlineStr">
        <is>
          <t>nutrition</t>
        </is>
      </c>
      <c r="D362" s="2" t="n">
        <v>2</v>
      </c>
      <c r="E362" s="2" t="inlineStr">
        <is>
          <t>Isosource Standard Fibre 500 ml</t>
        </is>
      </c>
      <c r="F362" s="4" t="inlineStr">
        <is>
          <t>NON_COMPLIANT</t>
        </is>
      </c>
      <c r="G362" s="2" t="n">
        <v>0.75</v>
      </c>
      <c r="H362" s="2" t="n">
        <v>3</v>
      </c>
      <c r="I362" s="2" t="n">
        <v>1</v>
      </c>
      <c r="J362" s="2" t="n">
        <v>0</v>
      </c>
      <c r="K362" s="2" t="inlineStr">
        <is>
          <t>energy: 103.0 kcal/100ml vs = 128.0 kcal/100ml</t>
        </is>
      </c>
      <c r="L362" s="2" t="inlineStr"/>
      <c r="M362" s="2" t="inlineStr">
        <is>
          <t>FAIL energy: 103.0 does not satisfy = 128.0</t>
        </is>
      </c>
    </row>
    <row r="363">
      <c r="A363" s="2" t="inlineStr">
        <is>
          <t>78</t>
        </is>
      </c>
      <c r="B363" s="2" t="inlineStr">
        <is>
          <t>Šķiedrvielas saturošs enterālās barošanas līdzeklis ar augstu olbaltumvielu daudzumu intensīvās terapijas pacientiem (caur barošanas zondi). Enerģetis</t>
        </is>
      </c>
      <c r="C363" s="2" t="inlineStr">
        <is>
          <t>nutrition</t>
        </is>
      </c>
      <c r="D363" s="2" t="n">
        <v>3</v>
      </c>
      <c r="E363" s="2" t="inlineStr">
        <is>
          <t>Isosource Energy Fibre 500 ml</t>
        </is>
      </c>
      <c r="F363" s="4" t="inlineStr">
        <is>
          <t>NON_COMPLIANT</t>
        </is>
      </c>
      <c r="G363" s="2" t="n">
        <v>0.75</v>
      </c>
      <c r="H363" s="2" t="n">
        <v>3</v>
      </c>
      <c r="I363" s="2" t="n">
        <v>1</v>
      </c>
      <c r="J363" s="2" t="n">
        <v>0</v>
      </c>
      <c r="K363" s="2" t="inlineStr">
        <is>
          <t>energy: 160.0 kcal/100ml vs = 128.0 kcal/100ml</t>
        </is>
      </c>
      <c r="L363" s="2" t="inlineStr"/>
      <c r="M363" s="2" t="inlineStr">
        <is>
          <t>FAIL energy: 160.0 does not satisfy = 128.0</t>
        </is>
      </c>
    </row>
    <row r="364">
      <c r="A364" s="2" t="inlineStr">
        <is>
          <t>78</t>
        </is>
      </c>
      <c r="B364" s="2" t="inlineStr">
        <is>
          <t>Šķiedrvielas saturošs enterālās barošanas līdzeklis ar augstu olbaltumvielu daudzumu intensīvās terapijas pacientiem (caur barošanas zondi). Enerģetis</t>
        </is>
      </c>
      <c r="C364" s="2" t="inlineStr">
        <is>
          <t>nutrition</t>
        </is>
      </c>
      <c r="D364" s="2" t="n">
        <v>4</v>
      </c>
      <c r="E364" s="2" t="inlineStr">
        <is>
          <t>Isosource 2.0 Protein Fibre 500 ml</t>
        </is>
      </c>
      <c r="F364" s="4" t="inlineStr">
        <is>
          <t>NON_COMPLIANT</t>
        </is>
      </c>
      <c r="G364" s="2" t="n">
        <v>0.75</v>
      </c>
      <c r="H364" s="2" t="n">
        <v>3</v>
      </c>
      <c r="I364" s="2" t="n">
        <v>1</v>
      </c>
      <c r="J364" s="2" t="n">
        <v>0</v>
      </c>
      <c r="K364" s="2" t="inlineStr">
        <is>
          <t>energy: 200.0 kcal/100ml vs = 128.0 kcal/100ml</t>
        </is>
      </c>
      <c r="L364" s="2" t="inlineStr"/>
      <c r="M364" s="2" t="inlineStr">
        <is>
          <t>FAIL energy: 200.0 does not satisfy = 128.0</t>
        </is>
      </c>
    </row>
    <row r="365">
      <c r="A365" s="2" t="inlineStr">
        <is>
          <t>78</t>
        </is>
      </c>
      <c r="B365" s="2" t="inlineStr">
        <is>
          <t>Šķiedrvielas saturošs enterālās barošanas līdzeklis ar augstu olbaltumvielu daudzumu intensīvās terapijas pacientiem (caur barošanas zondi). Enerģetis</t>
        </is>
      </c>
      <c r="C365" s="2" t="inlineStr">
        <is>
          <t>nutrition</t>
        </is>
      </c>
      <c r="D365" s="2" t="n">
        <v>5</v>
      </c>
      <c r="E365" s="2" t="inlineStr">
        <is>
          <t>Isosource Protein 500 ml</t>
        </is>
      </c>
      <c r="F365" s="4" t="inlineStr">
        <is>
          <t>NON_COMPLIANT</t>
        </is>
      </c>
      <c r="G365" s="2" t="n">
        <v>0.75</v>
      </c>
      <c r="H365" s="2" t="n">
        <v>3</v>
      </c>
      <c r="I365" s="2" t="n">
        <v>1</v>
      </c>
      <c r="J365" s="2" t="n">
        <v>0</v>
      </c>
      <c r="K365" s="2" t="inlineStr">
        <is>
          <t>contains_fiber: fiber=0.0 g/100ml vs contains fiber</t>
        </is>
      </c>
      <c r="L365" s="2" t="inlineStr"/>
      <c r="M365" s="2" t="inlineStr">
        <is>
          <t>FAIL contains_fiber: Product has no/minimal fiber</t>
        </is>
      </c>
    </row>
    <row r="366">
      <c r="A366" s="2" t="inlineStr">
        <is>
          <t>79</t>
        </is>
      </c>
      <c r="B366" s="2" t="inlineStr">
        <is>
          <t>Ipašiem medicīniskiem nolūkiem paredzēta pārtika. Uztura režīms hipoproteinēmijas gadījumā. Lietojams kā olbaltumvielu piedeva cilvēkiem, kuri ar ikdi</t>
        </is>
      </c>
      <c r="C366" s="2" t="inlineStr">
        <is>
          <t>nutrition</t>
        </is>
      </c>
      <c r="D366" s="2" t="n">
        <v>1</v>
      </c>
      <c r="E366" s="2" t="inlineStr">
        <is>
          <t>Isosource Standard 500 ml</t>
        </is>
      </c>
      <c r="F366" s="3" t="inlineStr">
        <is>
          <t>COMPLIANT</t>
        </is>
      </c>
      <c r="G366" s="2" t="n">
        <v>1</v>
      </c>
      <c r="H366" s="2" t="n">
        <v>1</v>
      </c>
      <c r="I366" s="2" t="n">
        <v>0</v>
      </c>
      <c r="J366" s="2" t="n">
        <v>0</v>
      </c>
      <c r="K366" s="2" t="inlineStr"/>
      <c r="L366" s="2" t="inlineStr"/>
      <c r="M366" s="2" t="inlineStr">
        <is>
          <t>All checked criteria passed</t>
        </is>
      </c>
    </row>
    <row r="367">
      <c r="A367" s="2" t="inlineStr">
        <is>
          <t>79</t>
        </is>
      </c>
      <c r="B367" s="2" t="inlineStr">
        <is>
          <t>Ipašiem medicīniskiem nolūkiem paredzēta pārtika. Uztura režīms hipoproteinēmijas gadījumā. Lietojams kā olbaltumvielu piedeva cilvēkiem, kuri ar ikdi</t>
        </is>
      </c>
      <c r="C367" s="2" t="inlineStr">
        <is>
          <t>nutrition</t>
        </is>
      </c>
      <c r="D367" s="2" t="n">
        <v>2</v>
      </c>
      <c r="E367" s="2" t="inlineStr">
        <is>
          <t>Isosource Standard 1000 ml</t>
        </is>
      </c>
      <c r="F367" s="3" t="inlineStr">
        <is>
          <t>COMPLIANT</t>
        </is>
      </c>
      <c r="G367" s="2" t="n">
        <v>1</v>
      </c>
      <c r="H367" s="2" t="n">
        <v>1</v>
      </c>
      <c r="I367" s="2" t="n">
        <v>0</v>
      </c>
      <c r="J367" s="2" t="n">
        <v>0</v>
      </c>
      <c r="K367" s="2" t="inlineStr"/>
      <c r="L367" s="2" t="inlineStr"/>
      <c r="M367" s="2" t="inlineStr">
        <is>
          <t>All checked criteria passed</t>
        </is>
      </c>
    </row>
    <row r="368">
      <c r="A368" s="2" t="inlineStr">
        <is>
          <t>79</t>
        </is>
      </c>
      <c r="B368" s="2" t="inlineStr">
        <is>
          <t>Ipašiem medicīniskiem nolūkiem paredzēta pārtika. Uztura režīms hipoproteinēmijas gadījumā. Lietojams kā olbaltumvielu piedeva cilvēkiem, kuri ar ikdi</t>
        </is>
      </c>
      <c r="C368" s="2" t="inlineStr">
        <is>
          <t>nutrition</t>
        </is>
      </c>
      <c r="D368" s="2" t="n">
        <v>3</v>
      </c>
      <c r="E368" s="2" t="inlineStr">
        <is>
          <t>Isosource Standard Fibre 500 ml</t>
        </is>
      </c>
      <c r="F368" s="3" t="inlineStr">
        <is>
          <t>COMPLIANT</t>
        </is>
      </c>
      <c r="G368" s="2" t="n">
        <v>1</v>
      </c>
      <c r="H368" s="2" t="n">
        <v>1</v>
      </c>
      <c r="I368" s="2" t="n">
        <v>0</v>
      </c>
      <c r="J368" s="2" t="n">
        <v>0</v>
      </c>
      <c r="K368" s="2" t="inlineStr"/>
      <c r="L368" s="2" t="inlineStr"/>
      <c r="M368" s="2" t="inlineStr">
        <is>
          <t>All checked criteria passed</t>
        </is>
      </c>
    </row>
    <row r="369">
      <c r="A369" s="2" t="inlineStr">
        <is>
          <t>79</t>
        </is>
      </c>
      <c r="B369" s="2" t="inlineStr">
        <is>
          <t>Ipašiem medicīniskiem nolūkiem paredzēta pārtika. Uztura režīms hipoproteinēmijas gadījumā. Lietojams kā olbaltumvielu piedeva cilvēkiem, kuri ar ikdi</t>
        </is>
      </c>
      <c r="C369" s="2" t="inlineStr">
        <is>
          <t>nutrition</t>
        </is>
      </c>
      <c r="D369" s="2" t="n">
        <v>4</v>
      </c>
      <c r="E369" s="2" t="inlineStr">
        <is>
          <t>Isosource Standard Fibre 1000 ml</t>
        </is>
      </c>
      <c r="F369" s="3" t="inlineStr">
        <is>
          <t>COMPLIANT</t>
        </is>
      </c>
      <c r="G369" s="2" t="n">
        <v>1</v>
      </c>
      <c r="H369" s="2" t="n">
        <v>1</v>
      </c>
      <c r="I369" s="2" t="n">
        <v>0</v>
      </c>
      <c r="J369" s="2" t="n">
        <v>0</v>
      </c>
      <c r="K369" s="2" t="inlineStr"/>
      <c r="L369" s="2" t="inlineStr"/>
      <c r="M369" s="2" t="inlineStr">
        <is>
          <t>All checked criteria passed</t>
        </is>
      </c>
    </row>
    <row r="370">
      <c r="A370" s="2" t="inlineStr">
        <is>
          <t>79</t>
        </is>
      </c>
      <c r="B370" s="2" t="inlineStr">
        <is>
          <t>Ipašiem medicīniskiem nolūkiem paredzēta pārtika. Uztura režīms hipoproteinēmijas gadījumā. Lietojams kā olbaltumvielu piedeva cilvēkiem, kuri ar ikdi</t>
        </is>
      </c>
      <c r="C370" s="2" t="inlineStr">
        <is>
          <t>nutrition</t>
        </is>
      </c>
      <c r="D370" s="2" t="n">
        <v>5</v>
      </c>
      <c r="E370" s="2" t="inlineStr">
        <is>
          <t>Isosource Energy 500 ml</t>
        </is>
      </c>
      <c r="F370" s="3" t="inlineStr">
        <is>
          <t>COMPLIANT</t>
        </is>
      </c>
      <c r="G370" s="2" t="n">
        <v>1</v>
      </c>
      <c r="H370" s="2" t="n">
        <v>1</v>
      </c>
      <c r="I370" s="2" t="n">
        <v>0</v>
      </c>
      <c r="J370" s="2" t="n">
        <v>0</v>
      </c>
      <c r="K370" s="2" t="inlineStr"/>
      <c r="L370" s="2" t="inlineStr"/>
      <c r="M370" s="2" t="inlineStr">
        <is>
          <t>All checked criteria passed</t>
        </is>
      </c>
    </row>
    <row r="371">
      <c r="A371" s="2" t="inlineStr">
        <is>
          <t>80</t>
        </is>
      </c>
      <c r="B371" s="2" t="inlineStr">
        <is>
          <t>Diētiskā pārtika, patstāvīgi lietojama, šķidra, pašiem medicīniskiem nolūkiem paredzēta pārtika.  Ar augstu enerģētisko vērtību un augstu olbaltumviel</t>
        </is>
      </c>
      <c r="C371" s="2" t="inlineStr">
        <is>
          <t>nutrition</t>
        </is>
      </c>
      <c r="D371" s="2" t="n">
        <v>1</v>
      </c>
      <c r="E371" s="2" t="inlineStr">
        <is>
          <t>Resource Protein strawberry 200ml</t>
        </is>
      </c>
      <c r="F371" s="5" t="inlineStr">
        <is>
          <t>PARTIALLY_COMPLIANT</t>
        </is>
      </c>
      <c r="G371" s="2" t="n">
        <v>0.8179999999999999</v>
      </c>
      <c r="H371" s="2" t="n">
        <v>9</v>
      </c>
      <c r="I371" s="2" t="n">
        <v>0</v>
      </c>
      <c r="J371" s="2" t="n">
        <v>2</v>
      </c>
      <c r="K371" s="2" t="inlineStr"/>
      <c r="L371" s="2" t="inlineStr">
        <is>
          <t>l_arginine; contains_arginine</t>
        </is>
      </c>
      <c r="M371" s="2" t="inlineStr">
        <is>
          <t>UNKNOWN l_arginine: Product has no value for 'l_arginine'; UNKNOWN contains_arginine: Cannot determine 'contains_arginine' for this product</t>
        </is>
      </c>
    </row>
    <row r="372">
      <c r="A372" s="2" t="inlineStr">
        <is>
          <t>80</t>
        </is>
      </c>
      <c r="B372" s="2" t="inlineStr">
        <is>
          <t>Diētiskā pārtika, patstāvīgi lietojama, šķidra, pašiem medicīniskiem nolūkiem paredzēta pārtika.  Ar augstu enerģētisko vērtību un augstu olbaltumviel</t>
        </is>
      </c>
      <c r="C372" s="2" t="inlineStr">
        <is>
          <t>nutrition</t>
        </is>
      </c>
      <c r="D372" s="2" t="n">
        <v>2</v>
      </c>
      <c r="E372" s="2" t="inlineStr">
        <is>
          <t>Resource Protein chocolate 200ml</t>
        </is>
      </c>
      <c r="F372" s="5" t="inlineStr">
        <is>
          <t>PARTIALLY_COMPLIANT</t>
        </is>
      </c>
      <c r="G372" s="2" t="n">
        <v>0.8179999999999999</v>
      </c>
      <c r="H372" s="2" t="n">
        <v>9</v>
      </c>
      <c r="I372" s="2" t="n">
        <v>0</v>
      </c>
      <c r="J372" s="2" t="n">
        <v>2</v>
      </c>
      <c r="K372" s="2" t="inlineStr"/>
      <c r="L372" s="2" t="inlineStr">
        <is>
          <t>l_arginine; contains_arginine</t>
        </is>
      </c>
      <c r="M372" s="2" t="inlineStr">
        <is>
          <t>UNKNOWN l_arginine: Product has no value for 'l_arginine'; UNKNOWN contains_arginine: Cannot determine 'contains_arginine' for this product</t>
        </is>
      </c>
    </row>
    <row r="373">
      <c r="A373" s="2" t="inlineStr">
        <is>
          <t>80</t>
        </is>
      </c>
      <c r="B373" s="2" t="inlineStr">
        <is>
          <t>Diētiskā pārtika, patstāvīgi lietojama, šķidra, pašiem medicīniskiem nolūkiem paredzēta pārtika.  Ar augstu enerģētisko vērtību un augstu olbaltumviel</t>
        </is>
      </c>
      <c r="C373" s="2" t="inlineStr">
        <is>
          <t>nutrition</t>
        </is>
      </c>
      <c r="D373" s="2" t="n">
        <v>3</v>
      </c>
      <c r="E373" s="2" t="inlineStr">
        <is>
          <t>Resource 2.0 vanilla 200ml</t>
        </is>
      </c>
      <c r="F373" s="4" t="inlineStr">
        <is>
          <t>NON_COMPLIANT</t>
        </is>
      </c>
      <c r="G373" s="2" t="n">
        <v>0.727</v>
      </c>
      <c r="H373" s="2" t="n">
        <v>8</v>
      </c>
      <c r="I373" s="2" t="n">
        <v>1</v>
      </c>
      <c r="J373" s="2" t="n">
        <v>2</v>
      </c>
      <c r="K373" s="2" t="inlineStr">
        <is>
          <t>energy: 200.0 kcal/100ml vs = 124.0 kcal/100ml</t>
        </is>
      </c>
      <c r="L373" s="2" t="inlineStr">
        <is>
          <t>l_arginine; contains_arginine</t>
        </is>
      </c>
      <c r="M373" s="2" t="inlineStr">
        <is>
          <t>FAIL energy: 200.0 does not satisfy = 124.0; UNKNOWN l_arginine: Product has no value for 'l_arginine'; UNKNOWN contains_arginine: Cannot determine 'contains_arginine' for this product</t>
        </is>
      </c>
    </row>
    <row r="374">
      <c r="A374" s="2" t="inlineStr">
        <is>
          <t>80</t>
        </is>
      </c>
      <c r="B374" s="2" t="inlineStr">
        <is>
          <t>Diētiskā pārtika, patstāvīgi lietojama, šķidra, pašiem medicīniskiem nolūkiem paredzēta pārtika.  Ar augstu enerģētisko vērtību un augstu olbaltumviel</t>
        </is>
      </c>
      <c r="C374" s="2" t="inlineStr">
        <is>
          <t>nutrition</t>
        </is>
      </c>
      <c r="D374" s="2" t="n">
        <v>4</v>
      </c>
      <c r="E374" s="2" t="inlineStr">
        <is>
          <t>Resource 2.0 apricot 200ml</t>
        </is>
      </c>
      <c r="F374" s="4" t="inlineStr">
        <is>
          <t>NON_COMPLIANT</t>
        </is>
      </c>
      <c r="G374" s="2" t="n">
        <v>0.727</v>
      </c>
      <c r="H374" s="2" t="n">
        <v>8</v>
      </c>
      <c r="I374" s="2" t="n">
        <v>1</v>
      </c>
      <c r="J374" s="2" t="n">
        <v>2</v>
      </c>
      <c r="K374" s="2" t="inlineStr">
        <is>
          <t>energy: 200.0 kcal/100ml vs = 124.0 kcal/100ml</t>
        </is>
      </c>
      <c r="L374" s="2" t="inlineStr">
        <is>
          <t>l_arginine; contains_arginine</t>
        </is>
      </c>
      <c r="M374" s="2" t="inlineStr">
        <is>
          <t>FAIL energy: 200.0 does not satisfy = 124.0; UNKNOWN l_arginine: Product has no value for 'l_arginine'; UNKNOWN contains_arginine: Cannot determine 'contains_arginine' for this product</t>
        </is>
      </c>
    </row>
    <row r="375">
      <c r="A375" s="2" t="inlineStr">
        <is>
          <t>80</t>
        </is>
      </c>
      <c r="B375" s="2" t="inlineStr">
        <is>
          <t>Diētiskā pārtika, patstāvīgi lietojama, šķidra, pašiem medicīniskiem nolūkiem paredzēta pārtika.  Ar augstu enerģētisko vērtību un augstu olbaltumviel</t>
        </is>
      </c>
      <c r="C375" s="2" t="inlineStr">
        <is>
          <t>nutrition</t>
        </is>
      </c>
      <c r="D375" s="2" t="n">
        <v>5</v>
      </c>
      <c r="E375" s="2" t="inlineStr">
        <is>
          <t>Resource 2.0 Fibre forest berry 200ml</t>
        </is>
      </c>
      <c r="F375" s="4" t="inlineStr">
        <is>
          <t>NON_COMPLIANT</t>
        </is>
      </c>
      <c r="G375" s="2" t="n">
        <v>0.636</v>
      </c>
      <c r="H375" s="2" t="n">
        <v>7</v>
      </c>
      <c r="I375" s="2" t="n">
        <v>2</v>
      </c>
      <c r="J375" s="2" t="n">
        <v>2</v>
      </c>
      <c r="K375" s="2" t="inlineStr">
        <is>
          <t>energy: 200.0 kcal/100ml vs = 124.0 kcal/100ml; fiber: 2.5 g/100ml vs &lt; 0.5 g/100ml</t>
        </is>
      </c>
      <c r="L375" s="2" t="inlineStr">
        <is>
          <t>l_arginine; contains_arginine</t>
        </is>
      </c>
      <c r="M375" s="2" t="inlineStr">
        <is>
          <t>FAIL energy: 200.0 does not satisfy = 124.0; FAIL fiber: 2.5 does not satisfy &lt; 0.5; UNKNOWN l_arginine: Product has no value for 'l_arginine'; UNKNOWN contains_arginine: Cannot determine 'contains_arginine' for this product</t>
        </is>
      </c>
    </row>
    <row r="376">
      <c r="A376" s="2" t="inlineStr">
        <is>
          <t>81</t>
        </is>
      </c>
      <c r="B376" s="2" t="inlineStr">
        <is>
          <t>Diētiskā pārtika, patstāvīgi lietojama, šķidra, pašiem medicīniskiem nolūkiem paredzēta pārtika.  Ar augstu enerģētisko vērtību un augstu olbaltumviel</t>
        </is>
      </c>
      <c r="C376" s="2" t="inlineStr">
        <is>
          <t>nutrition</t>
        </is>
      </c>
      <c r="D376" s="2" t="n">
        <v>1</v>
      </c>
      <c r="E376" s="2" t="inlineStr">
        <is>
          <t>Resource Protein chocolate 200ml</t>
        </is>
      </c>
      <c r="F376" s="5" t="inlineStr">
        <is>
          <t>PARTIALLY_COMPLIANT</t>
        </is>
      </c>
      <c r="G376" s="2" t="n">
        <v>0.8179999999999999</v>
      </c>
      <c r="H376" s="2" t="n">
        <v>9</v>
      </c>
      <c r="I376" s="2" t="n">
        <v>0</v>
      </c>
      <c r="J376" s="2" t="n">
        <v>2</v>
      </c>
      <c r="K376" s="2" t="inlineStr"/>
      <c r="L376" s="2" t="inlineStr">
        <is>
          <t>l_arginine; contains_arginine</t>
        </is>
      </c>
      <c r="M376" s="2" t="inlineStr">
        <is>
          <t>UNKNOWN l_arginine: Product has no value for 'l_arginine'; UNKNOWN contains_arginine: Cannot determine 'contains_arginine' for this product</t>
        </is>
      </c>
    </row>
    <row r="377">
      <c r="A377" s="2" t="inlineStr">
        <is>
          <t>81</t>
        </is>
      </c>
      <c r="B377" s="2" t="inlineStr">
        <is>
          <t>Diētiskā pārtika, patstāvīgi lietojama, šķidra, pašiem medicīniskiem nolūkiem paredzēta pārtika.  Ar augstu enerģētisko vērtību un augstu olbaltumviel</t>
        </is>
      </c>
      <c r="C377" s="2" t="inlineStr">
        <is>
          <t>nutrition</t>
        </is>
      </c>
      <c r="D377" s="2" t="n">
        <v>2</v>
      </c>
      <c r="E377" s="2" t="inlineStr">
        <is>
          <t>Oral Impact vanilla 237ml</t>
        </is>
      </c>
      <c r="F377" s="4" t="inlineStr">
        <is>
          <t>NON_COMPLIANT</t>
        </is>
      </c>
      <c r="G377" s="2" t="n">
        <v>0.8179999999999999</v>
      </c>
      <c r="H377" s="2" t="n">
        <v>9</v>
      </c>
      <c r="I377" s="2" t="n">
        <v>1</v>
      </c>
      <c r="J377" s="2" t="n">
        <v>1</v>
      </c>
      <c r="K377" s="2" t="inlineStr">
        <is>
          <t>volume: 237.0 ml vs = 200.0 ml</t>
        </is>
      </c>
      <c r="L377" s="2" t="inlineStr">
        <is>
          <t>contains_arginine</t>
        </is>
      </c>
      <c r="M377" s="2" t="inlineStr">
        <is>
          <t>FAIL volume: 237.0 ml != 200.0 ml; UNKNOWN contains_arginine: Cannot determine 'contains_arginine' for this product</t>
        </is>
      </c>
    </row>
    <row r="378">
      <c r="A378" s="2" t="inlineStr">
        <is>
          <t>81</t>
        </is>
      </c>
      <c r="B378" s="2" t="inlineStr">
        <is>
          <t>Diētiskā pārtika, patstāvīgi lietojama, šķidra, pašiem medicīniskiem nolūkiem paredzēta pārtika.  Ar augstu enerģētisko vērtību un augstu olbaltumviel</t>
        </is>
      </c>
      <c r="C378" s="2" t="inlineStr">
        <is>
          <t>nutrition</t>
        </is>
      </c>
      <c r="D378" s="2" t="n">
        <v>3</v>
      </c>
      <c r="E378" s="2" t="inlineStr">
        <is>
          <t>Oral Impact tropical 237ml</t>
        </is>
      </c>
      <c r="F378" s="4" t="inlineStr">
        <is>
          <t>NON_COMPLIANT</t>
        </is>
      </c>
      <c r="G378" s="2" t="n">
        <v>0.8179999999999999</v>
      </c>
      <c r="H378" s="2" t="n">
        <v>9</v>
      </c>
      <c r="I378" s="2" t="n">
        <v>1</v>
      </c>
      <c r="J378" s="2" t="n">
        <v>1</v>
      </c>
      <c r="K378" s="2" t="inlineStr">
        <is>
          <t>volume: 237.0 ml vs = 200.0 ml</t>
        </is>
      </c>
      <c r="L378" s="2" t="inlineStr">
        <is>
          <t>contains_arginine</t>
        </is>
      </c>
      <c r="M378" s="2" t="inlineStr">
        <is>
          <t>FAIL volume: 237.0 ml != 200.0 ml; UNKNOWN contains_arginine: Cannot determine 'contains_arginine' for this product</t>
        </is>
      </c>
    </row>
    <row r="379">
      <c r="A379" s="2" t="inlineStr">
        <is>
          <t>81</t>
        </is>
      </c>
      <c r="B379" s="2" t="inlineStr">
        <is>
          <t>Diētiskā pārtika, patstāvīgi lietojama, šķidra, pašiem medicīniskiem nolūkiem paredzēta pārtika.  Ar augstu enerģētisko vērtību un augstu olbaltumviel</t>
        </is>
      </c>
      <c r="C379" s="2" t="inlineStr">
        <is>
          <t>nutrition</t>
        </is>
      </c>
      <c r="D379" s="2" t="n">
        <v>4</v>
      </c>
      <c r="E379" s="2" t="inlineStr">
        <is>
          <t>Resource Protein strawberry 200ml</t>
        </is>
      </c>
      <c r="F379" s="4" t="inlineStr">
        <is>
          <t>NON_COMPLIANT</t>
        </is>
      </c>
      <c r="G379" s="2" t="n">
        <v>0.727</v>
      </c>
      <c r="H379" s="2" t="n">
        <v>8</v>
      </c>
      <c r="I379" s="2" t="n">
        <v>1</v>
      </c>
      <c r="J379" s="2" t="n">
        <v>2</v>
      </c>
      <c r="K379" s="2" t="inlineStr">
        <is>
          <t>fiber: 0.0 g/100ml vs &gt;= 0.5 g/100ml</t>
        </is>
      </c>
      <c r="L379" s="2" t="inlineStr">
        <is>
          <t>l_arginine; contains_arginine</t>
        </is>
      </c>
      <c r="M379" s="2" t="inlineStr">
        <is>
          <t>FAIL fiber: 0.0 does not satisfy &gt;= 0.5; UNKNOWN l_arginine: Product has no value for 'l_arginine'; UNKNOWN contains_arginine: Cannot determine 'contains_arginine' for this product</t>
        </is>
      </c>
    </row>
    <row r="380">
      <c r="A380" s="2" t="inlineStr">
        <is>
          <t>81</t>
        </is>
      </c>
      <c r="B380" s="2" t="inlineStr">
        <is>
          <t>Diētiskā pārtika, patstāvīgi lietojama, šķidra, pašiem medicīniskiem nolūkiem paredzēta pārtika.  Ar augstu enerģētisko vērtību un augstu olbaltumviel</t>
        </is>
      </c>
      <c r="C380" s="2" t="inlineStr">
        <is>
          <t>nutrition</t>
        </is>
      </c>
      <c r="D380" s="2" t="n">
        <v>5</v>
      </c>
      <c r="E380" s="2" t="inlineStr">
        <is>
          <t>Resource 2.0 Fibre forest berry 200ml</t>
        </is>
      </c>
      <c r="F380" s="4" t="inlineStr">
        <is>
          <t>NON_COMPLIANT</t>
        </is>
      </c>
      <c r="G380" s="2" t="n">
        <v>0.727</v>
      </c>
      <c r="H380" s="2" t="n">
        <v>8</v>
      </c>
      <c r="I380" s="2" t="n">
        <v>1</v>
      </c>
      <c r="J380" s="2" t="n">
        <v>2</v>
      </c>
      <c r="K380" s="2" t="inlineStr">
        <is>
          <t>energy: 200.0 kcal/100ml vs 124.0-144.0 kcal/100ml</t>
        </is>
      </c>
      <c r="L380" s="2" t="inlineStr">
        <is>
          <t>l_arginine; contains_arginine</t>
        </is>
      </c>
      <c r="M380" s="2" t="inlineStr">
        <is>
          <t>FAIL energy: 200.0 outside range 124.0-144.0; UNKNOWN l_arginine: Product has no value for 'l_arginine'; UNKNOWN contains_arginine: Cannot determine 'contains_arginine' for this product</t>
        </is>
      </c>
    </row>
    <row r="381">
      <c r="A381" s="2" t="inlineStr">
        <is>
          <t>82</t>
        </is>
      </c>
      <c r="B381" s="2" t="inlineStr">
        <is>
          <t xml:space="preserve">Pārtika diētiskai lietošanai pacientiem, kad ir  nepieciešama pārtikas un šķidrumu biezināšana disfāgijas gadījumā. Pulveris, bez smaržas, bez garšas </t>
        </is>
      </c>
      <c r="C381" s="2" t="inlineStr">
        <is>
          <t>nutrition</t>
        </is>
      </c>
      <c r="D381" s="2" t="n">
        <v>1</v>
      </c>
      <c r="E381" s="2" t="inlineStr">
        <is>
          <t>Alfamino HMO powder 400g</t>
        </is>
      </c>
      <c r="F381" s="3" t="inlineStr">
        <is>
          <t>COMPLIANT</t>
        </is>
      </c>
      <c r="G381" s="2" t="n">
        <v>1</v>
      </c>
      <c r="H381" s="2" t="n">
        <v>3</v>
      </c>
      <c r="I381" s="2" t="n">
        <v>0</v>
      </c>
      <c r="J381" s="2" t="n">
        <v>0</v>
      </c>
      <c r="K381" s="2" t="inlineStr"/>
      <c r="L381" s="2" t="inlineStr"/>
      <c r="M381" s="2" t="inlineStr">
        <is>
          <t>All checked criteria passed</t>
        </is>
      </c>
    </row>
    <row r="382">
      <c r="A382" s="2" t="inlineStr">
        <is>
          <t>82</t>
        </is>
      </c>
      <c r="B382" s="2" t="inlineStr">
        <is>
          <t xml:space="preserve">Pārtika diētiskai lietošanai pacientiem, kad ir  nepieciešama pārtikas un šķidrumu biezināšana disfāgijas gadījumā. Pulveris, bez smaržas, bez garšas </t>
        </is>
      </c>
      <c r="C382" s="2" t="inlineStr">
        <is>
          <t>nutrition</t>
        </is>
      </c>
      <c r="D382" s="2" t="n">
        <v>2</v>
      </c>
      <c r="E382" s="2" t="inlineStr">
        <is>
          <t>Alfamino Junior HMO powder 400g</t>
        </is>
      </c>
      <c r="F382" s="3" t="inlineStr">
        <is>
          <t>COMPLIANT</t>
        </is>
      </c>
      <c r="G382" s="2" t="n">
        <v>1</v>
      </c>
      <c r="H382" s="2" t="n">
        <v>3</v>
      </c>
      <c r="I382" s="2" t="n">
        <v>0</v>
      </c>
      <c r="J382" s="2" t="n">
        <v>0</v>
      </c>
      <c r="K382" s="2" t="inlineStr"/>
      <c r="L382" s="2" t="inlineStr"/>
      <c r="M382" s="2" t="inlineStr">
        <is>
          <t>All checked criteria passed</t>
        </is>
      </c>
    </row>
    <row r="383">
      <c r="A383" s="2" t="inlineStr">
        <is>
          <t>82</t>
        </is>
      </c>
      <c r="B383" s="2" t="inlineStr">
        <is>
          <t xml:space="preserve">Pārtika diētiskai lietošanai pacientiem, kad ir  nepieciešama pārtikas un šķidrumu biezināšana disfāgijas gadījumā. Pulveris, bez smaržas, bez garšas </t>
        </is>
      </c>
      <c r="C383" s="2" t="inlineStr">
        <is>
          <t>nutrition</t>
        </is>
      </c>
      <c r="D383" s="2" t="n">
        <v>3</v>
      </c>
      <c r="E383" s="2" t="inlineStr">
        <is>
          <t>Alfaré HMO powder 400g</t>
        </is>
      </c>
      <c r="F383" s="3" t="inlineStr">
        <is>
          <t>COMPLIANT</t>
        </is>
      </c>
      <c r="G383" s="2" t="n">
        <v>1</v>
      </c>
      <c r="H383" s="2" t="n">
        <v>3</v>
      </c>
      <c r="I383" s="2" t="n">
        <v>0</v>
      </c>
      <c r="J383" s="2" t="n">
        <v>0</v>
      </c>
      <c r="K383" s="2" t="inlineStr"/>
      <c r="L383" s="2" t="inlineStr"/>
      <c r="M383" s="2" t="inlineStr">
        <is>
          <t>All checked criteria passed</t>
        </is>
      </c>
    </row>
    <row r="384">
      <c r="A384" s="2" t="inlineStr">
        <is>
          <t>82</t>
        </is>
      </c>
      <c r="B384" s="2" t="inlineStr">
        <is>
          <t xml:space="preserve">Pārtika diētiskai lietošanai pacientiem, kad ir  nepieciešama pārtikas un šķidrumu biezināšana disfāgijas gadījumā. Pulveris, bez smaržas, bez garšas </t>
        </is>
      </c>
      <c r="C384" s="2" t="inlineStr">
        <is>
          <t>nutrition</t>
        </is>
      </c>
      <c r="D384" s="2" t="n">
        <v>4</v>
      </c>
      <c r="E384" s="2" t="inlineStr">
        <is>
          <t>Resource Junior powder 400g</t>
        </is>
      </c>
      <c r="F384" s="6" t="inlineStr">
        <is>
          <t>UNKNOWN</t>
        </is>
      </c>
      <c r="G384" s="2" t="n">
        <v>0.667</v>
      </c>
      <c r="H384" s="2" t="n">
        <v>2</v>
      </c>
      <c r="I384" s="2" t="n">
        <v>0</v>
      </c>
      <c r="J384" s="2" t="n">
        <v>1</v>
      </c>
      <c r="K384" s="2" t="inlineStr"/>
      <c r="L384" s="2" t="inlineStr">
        <is>
          <t>lactose_free</t>
        </is>
      </c>
      <c r="M384" s="2" t="inlineStr">
        <is>
          <t>UNKNOWN lactose_free: Cannot determine 'lactose_free' for this product</t>
        </is>
      </c>
    </row>
    <row r="385">
      <c r="A385" s="2" t="inlineStr">
        <is>
          <t>82</t>
        </is>
      </c>
      <c r="B385" s="2" t="inlineStr">
        <is>
          <t xml:space="preserve">Pārtika diētiskai lietošanai pacientiem, kad ir  nepieciešama pārtikas un šķidrumu biezināšana disfāgijas gadījumā. Pulveris, bez smaržas, bez garšas </t>
        </is>
      </c>
      <c r="C385" s="2" t="inlineStr">
        <is>
          <t>nutrition</t>
        </is>
      </c>
      <c r="D385" s="2" t="n">
        <v>5</v>
      </c>
      <c r="E385" s="2" t="inlineStr">
        <is>
          <t>Resource Glutamin 20x5g</t>
        </is>
      </c>
      <c r="F385" s="6" t="inlineStr">
        <is>
          <t>UNKNOWN</t>
        </is>
      </c>
      <c r="G385" s="2" t="n">
        <v>0.667</v>
      </c>
      <c r="H385" s="2" t="n">
        <v>2</v>
      </c>
      <c r="I385" s="2" t="n">
        <v>0</v>
      </c>
      <c r="J385" s="2" t="n">
        <v>1</v>
      </c>
      <c r="K385" s="2" t="inlineStr"/>
      <c r="L385" s="2" t="inlineStr">
        <is>
          <t>lactose_free</t>
        </is>
      </c>
      <c r="M385" s="2" t="inlineStr">
        <is>
          <t>UNKNOWN lactose_free: Cannot determine 'lactose_free' for this product</t>
        </is>
      </c>
    </row>
    <row r="386">
      <c r="A386" s="2" t="inlineStr">
        <is>
          <t>83</t>
        </is>
      </c>
      <c r="B386" s="2" t="inlineStr">
        <is>
          <t>Diētiskā pārtika cilvēkiem ar veselības traucējumiem. Diētiskai lietošanai nieru nepietiekamības gadījumā kad nepieciešams ierobežot uzņemamo olbaltum</t>
        </is>
      </c>
      <c r="C386" s="2" t="inlineStr">
        <is>
          <t>unknown</t>
        </is>
      </c>
      <c r="D386" s="2" t="n">
        <v>1</v>
      </c>
      <c r="E386" s="2" t="inlineStr">
        <is>
          <t>Compat Ella® Pump</t>
        </is>
      </c>
      <c r="F386" s="4" t="inlineStr">
        <is>
          <t>NON_COMPLIANT</t>
        </is>
      </c>
      <c r="G386" s="2" t="n">
        <v>0</v>
      </c>
      <c r="H386" s="2" t="n">
        <v>0</v>
      </c>
      <c r="I386" s="2" t="n">
        <v>1</v>
      </c>
      <c r="J386" s="2" t="n">
        <v>2</v>
      </c>
      <c r="K386" s="2" t="inlineStr">
        <is>
          <t>route: enteral vs oral</t>
        </is>
      </c>
      <c r="L386" s="2" t="inlineStr">
        <is>
          <t>volume; formulation</t>
        </is>
      </c>
      <c r="M386" s="2" t="inlineStr">
        <is>
          <t>UNKNOWN volume: Product has no package size; UNKNOWN formulation: Catalogue does not state 'formulation' for this product; FAIL route: 'enteral' != 'oral'</t>
        </is>
      </c>
    </row>
    <row r="387">
      <c r="A387" s="2" t="inlineStr">
        <is>
          <t>83</t>
        </is>
      </c>
      <c r="B387" s="2" t="inlineStr">
        <is>
          <t>Diētiskā pārtika cilvēkiem ar veselības traucējumiem. Diētiskai lietošanai nieru nepietiekamības gadījumā kad nepieciešams ierobežot uzņemamo olbaltum</t>
        </is>
      </c>
      <c r="C387" s="2" t="inlineStr">
        <is>
          <t>unknown</t>
        </is>
      </c>
      <c r="D387" s="2" t="n">
        <v>2</v>
      </c>
      <c r="E387" s="2" t="inlineStr">
        <is>
          <t>Compat Ella® Spike Set</t>
        </is>
      </c>
      <c r="F387" s="4" t="inlineStr">
        <is>
          <t>NON_COMPLIANT</t>
        </is>
      </c>
      <c r="G387" s="2" t="n">
        <v>0</v>
      </c>
      <c r="H387" s="2" t="n">
        <v>0</v>
      </c>
      <c r="I387" s="2" t="n">
        <v>1</v>
      </c>
      <c r="J387" s="2" t="n">
        <v>2</v>
      </c>
      <c r="K387" s="2" t="inlineStr">
        <is>
          <t>route: enteral vs oral</t>
        </is>
      </c>
      <c r="L387" s="2" t="inlineStr">
        <is>
          <t>volume; formulation</t>
        </is>
      </c>
      <c r="M387" s="2" t="inlineStr">
        <is>
          <t>UNKNOWN volume: Product has no package size; UNKNOWN formulation: Catalogue does not state 'formulation' for this product; FAIL route: 'enteral' != 'oral'</t>
        </is>
      </c>
    </row>
    <row r="388">
      <c r="A388" s="2" t="inlineStr">
        <is>
          <t>83</t>
        </is>
      </c>
      <c r="B388" s="2" t="inlineStr">
        <is>
          <t>Diētiskā pārtika cilvēkiem ar veselības traucējumiem. Diētiskai lietošanai nieru nepietiekamības gadījumā kad nepieciešams ierobežot uzņemamo olbaltum</t>
        </is>
      </c>
      <c r="C388" s="2" t="inlineStr">
        <is>
          <t>unknown</t>
        </is>
      </c>
      <c r="D388" s="2" t="n">
        <v>3</v>
      </c>
      <c r="E388" s="2" t="inlineStr">
        <is>
          <t>Compat Ella® Universal Set</t>
        </is>
      </c>
      <c r="F388" s="4" t="inlineStr">
        <is>
          <t>NON_COMPLIANT</t>
        </is>
      </c>
      <c r="G388" s="2" t="n">
        <v>0</v>
      </c>
      <c r="H388" s="2" t="n">
        <v>0</v>
      </c>
      <c r="I388" s="2" t="n">
        <v>1</v>
      </c>
      <c r="J388" s="2" t="n">
        <v>2</v>
      </c>
      <c r="K388" s="2" t="inlineStr">
        <is>
          <t>route: enteral vs oral</t>
        </is>
      </c>
      <c r="L388" s="2" t="inlineStr">
        <is>
          <t>volume; formulation</t>
        </is>
      </c>
      <c r="M388" s="2" t="inlineStr">
        <is>
          <t>UNKNOWN volume: Product has no package size; UNKNOWN formulation: Catalogue does not state 'formulation' for this product; FAIL route: 'enteral' != 'oral'</t>
        </is>
      </c>
    </row>
    <row r="389">
      <c r="A389" s="2" t="inlineStr">
        <is>
          <t>83</t>
        </is>
      </c>
      <c r="B389" s="2" t="inlineStr">
        <is>
          <t>Diētiskā pārtika cilvēkiem ar veselības traucējumiem. Diētiskai lietošanai nieru nepietiekamības gadījumā kad nepieciešams ierobežot uzņemamo olbaltum</t>
        </is>
      </c>
      <c r="C389" s="2" t="inlineStr">
        <is>
          <t>unknown</t>
        </is>
      </c>
      <c r="D389" s="2" t="n">
        <v>4</v>
      </c>
      <c r="E389" s="2" t="inlineStr">
        <is>
          <t>Compat Ella® Dual Spike Set</t>
        </is>
      </c>
      <c r="F389" s="4" t="inlineStr">
        <is>
          <t>NON_COMPLIANT</t>
        </is>
      </c>
      <c r="G389" s="2" t="n">
        <v>0</v>
      </c>
      <c r="H389" s="2" t="n">
        <v>0</v>
      </c>
      <c r="I389" s="2" t="n">
        <v>1</v>
      </c>
      <c r="J389" s="2" t="n">
        <v>2</v>
      </c>
      <c r="K389" s="2" t="inlineStr">
        <is>
          <t>route: enteral vs oral</t>
        </is>
      </c>
      <c r="L389" s="2" t="inlineStr">
        <is>
          <t>volume; formulation</t>
        </is>
      </c>
      <c r="M389" s="2" t="inlineStr">
        <is>
          <t>UNKNOWN volume: Product has no package size; UNKNOWN formulation: Catalogue does not state 'formulation' for this product; FAIL route: 'enteral' != 'oral'</t>
        </is>
      </c>
    </row>
    <row r="390">
      <c r="A390" s="2" t="inlineStr">
        <is>
          <t>83</t>
        </is>
      </c>
      <c r="B390" s="2" t="inlineStr">
        <is>
          <t>Diētiskā pārtika cilvēkiem ar veselības traucējumiem. Diētiskai lietošanai nieru nepietiekamības gadījumā kad nepieciešams ierobežot uzņemamo olbaltum</t>
        </is>
      </c>
      <c r="C390" s="2" t="inlineStr">
        <is>
          <t>unknown</t>
        </is>
      </c>
      <c r="D390" s="2" t="n">
        <v>5</v>
      </c>
      <c r="E390" s="2" t="inlineStr">
        <is>
          <t>Compat Ella® Combiset 1.5L</t>
        </is>
      </c>
      <c r="F390" s="4" t="inlineStr">
        <is>
          <t>NON_COMPLIANT</t>
        </is>
      </c>
      <c r="G390" s="2" t="n">
        <v>0</v>
      </c>
      <c r="H390" s="2" t="n">
        <v>0</v>
      </c>
      <c r="I390" s="2" t="n">
        <v>2</v>
      </c>
      <c r="J390" s="2" t="n">
        <v>1</v>
      </c>
      <c r="K390" s="2" t="inlineStr">
        <is>
          <t>volume: 1500.0 ml vs = 125.0 ml; route: enteral vs oral</t>
        </is>
      </c>
      <c r="L390" s="2" t="inlineStr">
        <is>
          <t>formulation</t>
        </is>
      </c>
      <c r="M390" s="2" t="inlineStr">
        <is>
          <t>FAIL volume: 1500.0 ml != 125.0 ml; UNKNOWN formulation: Catalogue does not state 'formulation' for this product; FAIL route: 'enteral' != 'oral'</t>
        </is>
      </c>
    </row>
    <row r="391">
      <c r="A391" s="2" t="inlineStr">
        <is>
          <t>84</t>
        </is>
      </c>
      <c r="B391" s="2" t="inlineStr">
        <is>
          <t>Diētiskā pārtika cilvēkiem ar veselības traucējumiem. Diētiskai lietošanai akūtas un hroniskas nieru nepietiekamības gadījumā, kad tiek veikta dialīze</t>
        </is>
      </c>
      <c r="C391" s="2" t="inlineStr">
        <is>
          <t>unknown</t>
        </is>
      </c>
      <c r="D391" s="2" t="n">
        <v>1</v>
      </c>
      <c r="E391" s="2" t="inlineStr">
        <is>
          <t>Compat Ella® Pump</t>
        </is>
      </c>
      <c r="F391" s="4" t="inlineStr">
        <is>
          <t>NON_COMPLIANT</t>
        </is>
      </c>
      <c r="G391" s="2" t="n">
        <v>0</v>
      </c>
      <c r="H391" s="2" t="n">
        <v>0</v>
      </c>
      <c r="I391" s="2" t="n">
        <v>1</v>
      </c>
      <c r="J391" s="2" t="n">
        <v>2</v>
      </c>
      <c r="K391" s="2" t="inlineStr">
        <is>
          <t>route: enteral vs oral</t>
        </is>
      </c>
      <c r="L391" s="2" t="inlineStr">
        <is>
          <t>volume; formulation</t>
        </is>
      </c>
      <c r="M391" s="2" t="inlineStr">
        <is>
          <t>UNKNOWN volume: Product has no package size; UNKNOWN formulation: Catalogue does not state 'formulation' for this product; FAIL route: 'enteral' != 'oral'</t>
        </is>
      </c>
    </row>
    <row r="392">
      <c r="A392" s="2" t="inlineStr">
        <is>
          <t>84</t>
        </is>
      </c>
      <c r="B392" s="2" t="inlineStr">
        <is>
          <t>Diētiskā pārtika cilvēkiem ar veselības traucējumiem. Diētiskai lietošanai akūtas un hroniskas nieru nepietiekamības gadījumā, kad tiek veikta dialīze</t>
        </is>
      </c>
      <c r="C392" s="2" t="inlineStr">
        <is>
          <t>unknown</t>
        </is>
      </c>
      <c r="D392" s="2" t="n">
        <v>2</v>
      </c>
      <c r="E392" s="2" t="inlineStr">
        <is>
          <t>Compat Ella® Spike Set</t>
        </is>
      </c>
      <c r="F392" s="4" t="inlineStr">
        <is>
          <t>NON_COMPLIANT</t>
        </is>
      </c>
      <c r="G392" s="2" t="n">
        <v>0</v>
      </c>
      <c r="H392" s="2" t="n">
        <v>0</v>
      </c>
      <c r="I392" s="2" t="n">
        <v>1</v>
      </c>
      <c r="J392" s="2" t="n">
        <v>2</v>
      </c>
      <c r="K392" s="2" t="inlineStr">
        <is>
          <t>route: enteral vs oral</t>
        </is>
      </c>
      <c r="L392" s="2" t="inlineStr">
        <is>
          <t>volume; formulation</t>
        </is>
      </c>
      <c r="M392" s="2" t="inlineStr">
        <is>
          <t>UNKNOWN volume: Product has no package size; UNKNOWN formulation: Catalogue does not state 'formulation' for this product; FAIL route: 'enteral' != 'oral'</t>
        </is>
      </c>
    </row>
    <row r="393">
      <c r="A393" s="2" t="inlineStr">
        <is>
          <t>84</t>
        </is>
      </c>
      <c r="B393" s="2" t="inlineStr">
        <is>
          <t>Diētiskā pārtika cilvēkiem ar veselības traucējumiem. Diētiskai lietošanai akūtas un hroniskas nieru nepietiekamības gadījumā, kad tiek veikta dialīze</t>
        </is>
      </c>
      <c r="C393" s="2" t="inlineStr">
        <is>
          <t>unknown</t>
        </is>
      </c>
      <c r="D393" s="2" t="n">
        <v>3</v>
      </c>
      <c r="E393" s="2" t="inlineStr">
        <is>
          <t>Compat Ella® Universal Set</t>
        </is>
      </c>
      <c r="F393" s="4" t="inlineStr">
        <is>
          <t>NON_COMPLIANT</t>
        </is>
      </c>
      <c r="G393" s="2" t="n">
        <v>0</v>
      </c>
      <c r="H393" s="2" t="n">
        <v>0</v>
      </c>
      <c r="I393" s="2" t="n">
        <v>1</v>
      </c>
      <c r="J393" s="2" t="n">
        <v>2</v>
      </c>
      <c r="K393" s="2" t="inlineStr">
        <is>
          <t>route: enteral vs oral</t>
        </is>
      </c>
      <c r="L393" s="2" t="inlineStr">
        <is>
          <t>volume; formulation</t>
        </is>
      </c>
      <c r="M393" s="2" t="inlineStr">
        <is>
          <t>UNKNOWN volume: Product has no package size; UNKNOWN formulation: Catalogue does not state 'formulation' for this product; FAIL route: 'enteral' != 'oral'</t>
        </is>
      </c>
    </row>
    <row r="394">
      <c r="A394" s="2" t="inlineStr">
        <is>
          <t>84</t>
        </is>
      </c>
      <c r="B394" s="2" t="inlineStr">
        <is>
          <t>Diētiskā pārtika cilvēkiem ar veselības traucējumiem. Diētiskai lietošanai akūtas un hroniskas nieru nepietiekamības gadījumā, kad tiek veikta dialīze</t>
        </is>
      </c>
      <c r="C394" s="2" t="inlineStr">
        <is>
          <t>unknown</t>
        </is>
      </c>
      <c r="D394" s="2" t="n">
        <v>4</v>
      </c>
      <c r="E394" s="2" t="inlineStr">
        <is>
          <t>Compat Ella® Dual Spike Set</t>
        </is>
      </c>
      <c r="F394" s="4" t="inlineStr">
        <is>
          <t>NON_COMPLIANT</t>
        </is>
      </c>
      <c r="G394" s="2" t="n">
        <v>0</v>
      </c>
      <c r="H394" s="2" t="n">
        <v>0</v>
      </c>
      <c r="I394" s="2" t="n">
        <v>1</v>
      </c>
      <c r="J394" s="2" t="n">
        <v>2</v>
      </c>
      <c r="K394" s="2" t="inlineStr">
        <is>
          <t>route: enteral vs oral</t>
        </is>
      </c>
      <c r="L394" s="2" t="inlineStr">
        <is>
          <t>volume; formulation</t>
        </is>
      </c>
      <c r="M394" s="2" t="inlineStr">
        <is>
          <t>UNKNOWN volume: Product has no package size; UNKNOWN formulation: Catalogue does not state 'formulation' for this product; FAIL route: 'enteral' != 'oral'</t>
        </is>
      </c>
    </row>
    <row r="395">
      <c r="A395" s="2" t="inlineStr">
        <is>
          <t>84</t>
        </is>
      </c>
      <c r="B395" s="2" t="inlineStr">
        <is>
          <t>Diētiskā pārtika cilvēkiem ar veselības traucējumiem. Diētiskai lietošanai akūtas un hroniskas nieru nepietiekamības gadījumā, kad tiek veikta dialīze</t>
        </is>
      </c>
      <c r="C395" s="2" t="inlineStr">
        <is>
          <t>unknown</t>
        </is>
      </c>
      <c r="D395" s="2" t="n">
        <v>5</v>
      </c>
      <c r="E395" s="2" t="inlineStr">
        <is>
          <t>Compat Ella® Combiset 1.5L</t>
        </is>
      </c>
      <c r="F395" s="4" t="inlineStr">
        <is>
          <t>NON_COMPLIANT</t>
        </is>
      </c>
      <c r="G395" s="2" t="n">
        <v>0</v>
      </c>
      <c r="H395" s="2" t="n">
        <v>0</v>
      </c>
      <c r="I395" s="2" t="n">
        <v>2</v>
      </c>
      <c r="J395" s="2" t="n">
        <v>1</v>
      </c>
      <c r="K395" s="2" t="inlineStr">
        <is>
          <t>volume: 1500.0 ml vs = 125.0 ml; route: enteral vs oral</t>
        </is>
      </c>
      <c r="L395" s="2" t="inlineStr">
        <is>
          <t>formulation</t>
        </is>
      </c>
      <c r="M395" s="2" t="inlineStr">
        <is>
          <t>FAIL volume: 1500.0 ml != 125.0 ml; UNKNOWN formulation: Catalogue does not state 'formulation' for this product; FAIL route: 'enteral' != 'oral'</t>
        </is>
      </c>
    </row>
    <row r="396">
      <c r="A396" s="2" t="inlineStr">
        <is>
          <t>85</t>
        </is>
      </c>
      <c r="B396" s="2" t="inlineStr">
        <is>
          <t>Diētiskā pārtika cilvēkiem ar veselības traucējumiem. Ar cukuriem un saldinātājiem. Diētiskai lietošanai pacientiem pirmsoperācijas sagatavošanās posm</t>
        </is>
      </c>
      <c r="C396" s="2" t="inlineStr">
        <is>
          <t>nutrition</t>
        </is>
      </c>
      <c r="D396" s="2" t="n">
        <v>1</v>
      </c>
      <c r="E396" s="2" t="inlineStr">
        <is>
          <t>Resource Junior chocolate 200ml</t>
        </is>
      </c>
      <c r="F396" s="6" t="inlineStr">
        <is>
          <t>UNKNOWN</t>
        </is>
      </c>
      <c r="G396" s="2" t="n">
        <v>0.667</v>
      </c>
      <c r="H396" s="2" t="n">
        <v>4</v>
      </c>
      <c r="I396" s="2" t="n">
        <v>0</v>
      </c>
      <c r="J396" s="2" t="n">
        <v>2</v>
      </c>
      <c r="K396" s="2" t="inlineStr"/>
      <c r="L396" s="2" t="inlineStr">
        <is>
          <t>contains_fiber; lactose_free</t>
        </is>
      </c>
      <c r="M396" s="2" t="inlineStr">
        <is>
          <t>UNKNOWN contains_fiber: Cannot determine 'contains_fiber' for this product; UNKNOWN lactose_free: Cannot determine 'lactose_free' for this product</t>
        </is>
      </c>
    </row>
    <row r="397">
      <c r="A397" s="2" t="inlineStr">
        <is>
          <t>85</t>
        </is>
      </c>
      <c r="B397" s="2" t="inlineStr">
        <is>
          <t>Diētiskā pārtika cilvēkiem ar veselības traucējumiem. Ar cukuriem un saldinātājiem. Diētiskai lietošanai pacientiem pirmsoperācijas sagatavošanās posm</t>
        </is>
      </c>
      <c r="C397" s="2" t="inlineStr">
        <is>
          <t>nutrition</t>
        </is>
      </c>
      <c r="D397" s="2" t="n">
        <v>2</v>
      </c>
      <c r="E397" s="2" t="inlineStr">
        <is>
          <t>Resource Junior vanilla 200ml</t>
        </is>
      </c>
      <c r="F397" s="6" t="inlineStr">
        <is>
          <t>UNKNOWN</t>
        </is>
      </c>
      <c r="G397" s="2" t="n">
        <v>0.667</v>
      </c>
      <c r="H397" s="2" t="n">
        <v>4</v>
      </c>
      <c r="I397" s="2" t="n">
        <v>0</v>
      </c>
      <c r="J397" s="2" t="n">
        <v>2</v>
      </c>
      <c r="K397" s="2" t="inlineStr"/>
      <c r="L397" s="2" t="inlineStr">
        <is>
          <t>contains_fiber; lactose_free</t>
        </is>
      </c>
      <c r="M397" s="2" t="inlineStr">
        <is>
          <t>UNKNOWN contains_fiber: Cannot determine 'contains_fiber' for this product; UNKNOWN lactose_free: Cannot determine 'lactose_free' for this product</t>
        </is>
      </c>
    </row>
    <row r="398">
      <c r="A398" s="2" t="inlineStr">
        <is>
          <t>85</t>
        </is>
      </c>
      <c r="B398" s="2" t="inlineStr">
        <is>
          <t>Diētiskā pārtika cilvēkiem ar veselības traucējumiem. Ar cukuriem un saldinātājiem. Diētiskai lietošanai pacientiem pirmsoperācijas sagatavošanās posm</t>
        </is>
      </c>
      <c r="C398" s="2" t="inlineStr">
        <is>
          <t>nutrition</t>
        </is>
      </c>
      <c r="D398" s="2" t="n">
        <v>3</v>
      </c>
      <c r="E398" s="2" t="inlineStr">
        <is>
          <t>Resource Junior strawberry 200ml</t>
        </is>
      </c>
      <c r="F398" s="6" t="inlineStr">
        <is>
          <t>UNKNOWN</t>
        </is>
      </c>
      <c r="G398" s="2" t="n">
        <v>0.667</v>
      </c>
      <c r="H398" s="2" t="n">
        <v>4</v>
      </c>
      <c r="I398" s="2" t="n">
        <v>0</v>
      </c>
      <c r="J398" s="2" t="n">
        <v>2</v>
      </c>
      <c r="K398" s="2" t="inlineStr"/>
      <c r="L398" s="2" t="inlineStr">
        <is>
          <t>contains_fiber; lactose_free</t>
        </is>
      </c>
      <c r="M398" s="2" t="inlineStr">
        <is>
          <t>UNKNOWN contains_fiber: Cannot determine 'contains_fiber' for this product; UNKNOWN lactose_free: Cannot determine 'lactose_free' for this product</t>
        </is>
      </c>
    </row>
    <row r="399">
      <c r="A399" s="2" t="inlineStr">
        <is>
          <t>85</t>
        </is>
      </c>
      <c r="B399" s="2" t="inlineStr">
        <is>
          <t>Diētiskā pārtika cilvēkiem ar veselības traucējumiem. Ar cukuriem un saldinātājiem. Diētiskai lietošanai pacientiem pirmsoperācijas sagatavošanās posm</t>
        </is>
      </c>
      <c r="C399" s="2" t="inlineStr">
        <is>
          <t>nutrition</t>
        </is>
      </c>
      <c r="D399" s="2" t="n">
        <v>4</v>
      </c>
      <c r="E399" s="2" t="inlineStr">
        <is>
          <t>Resource Protein strawberry 200ml</t>
        </is>
      </c>
      <c r="F399" s="4" t="inlineStr">
        <is>
          <t>NON_COMPLIANT</t>
        </is>
      </c>
      <c r="G399" s="2" t="n">
        <v>0.833</v>
      </c>
      <c r="H399" s="2" t="n">
        <v>5</v>
      </c>
      <c r="I399" s="2" t="n">
        <v>1</v>
      </c>
      <c r="J399" s="2" t="n">
        <v>0</v>
      </c>
      <c r="K399" s="2" t="inlineStr">
        <is>
          <t>lactose_free: False vs True</t>
        </is>
      </c>
      <c r="L399" s="2" t="inlineStr"/>
      <c r="M399" s="2" t="inlineStr">
        <is>
          <t xml:space="preserve">FAIL lactose_free: </t>
        </is>
      </c>
    </row>
    <row r="400">
      <c r="A400" s="2" t="inlineStr">
        <is>
          <t>85</t>
        </is>
      </c>
      <c r="B400" s="2" t="inlineStr">
        <is>
          <t>Diētiskā pārtika cilvēkiem ar veselības traucējumiem. Ar cukuriem un saldinātājiem. Diētiskai lietošanai pacientiem pirmsoperācijas sagatavošanās posm</t>
        </is>
      </c>
      <c r="C400" s="2" t="inlineStr">
        <is>
          <t>nutrition</t>
        </is>
      </c>
      <c r="D400" s="2" t="n">
        <v>5</v>
      </c>
      <c r="E400" s="2" t="inlineStr">
        <is>
          <t>Resource 2.0 vanilla 200ml</t>
        </is>
      </c>
      <c r="F400" s="4" t="inlineStr">
        <is>
          <t>NON_COMPLIANT</t>
        </is>
      </c>
      <c r="G400" s="2" t="n">
        <v>0.833</v>
      </c>
      <c r="H400" s="2" t="n">
        <v>5</v>
      </c>
      <c r="I400" s="2" t="n">
        <v>1</v>
      </c>
      <c r="J400" s="2" t="n">
        <v>0</v>
      </c>
      <c r="K400" s="2" t="inlineStr">
        <is>
          <t>lactose_free: False vs True</t>
        </is>
      </c>
      <c r="L400" s="2" t="inlineStr"/>
      <c r="M400" s="2" t="inlineStr">
        <is>
          <t xml:space="preserve">FAIL lactose_free: </t>
        </is>
      </c>
    </row>
    <row r="401">
      <c r="A401" s="2" t="inlineStr">
        <is>
          <t>86</t>
        </is>
      </c>
      <c r="B401" s="2" t="inlineStr">
        <is>
          <t>Enterālās barošanas gatavs maisījums enterālai barošanai onkoloģijas pacientiem no 1 g.v.
Dzeršanai paredzēts produkts pacientiem no 1 g. v. 
Sastāvs:</t>
        </is>
      </c>
      <c r="C401" s="2" t="inlineStr">
        <is>
          <t>nutrition</t>
        </is>
      </c>
      <c r="D401" s="2" t="n">
        <v>1</v>
      </c>
      <c r="E401" s="2" t="inlineStr">
        <is>
          <t>Isosource 2.0 Protein 500 ml</t>
        </is>
      </c>
      <c r="F401" s="4" t="inlineStr">
        <is>
          <t>NON_COMPLIANT</t>
        </is>
      </c>
      <c r="G401" s="2" t="n">
        <v>0.875</v>
      </c>
      <c r="H401" s="2" t="n">
        <v>7</v>
      </c>
      <c r="I401" s="2" t="n">
        <v>1</v>
      </c>
      <c r="J401" s="2" t="n">
        <v>0</v>
      </c>
      <c r="K401" s="2" t="inlineStr">
        <is>
          <t>fiber: 0.0 g/100ml vs = 1.5 g/100ml</t>
        </is>
      </c>
      <c r="L401" s="2" t="inlineStr"/>
      <c r="M401" s="2" t="inlineStr">
        <is>
          <t>FAIL fiber: 0.0 does not satisfy = 1.5</t>
        </is>
      </c>
    </row>
    <row r="402">
      <c r="A402" s="2" t="inlineStr">
        <is>
          <t>86</t>
        </is>
      </c>
      <c r="B402" s="2" t="inlineStr">
        <is>
          <t>Enterālās barošanas gatavs maisījums enterālai barošanai onkoloģijas pacientiem no 1 g.v.
Dzeršanai paredzēts produkts pacientiem no 1 g. v. 
Sastāvs:</t>
        </is>
      </c>
      <c r="C402" s="2" t="inlineStr">
        <is>
          <t>nutrition</t>
        </is>
      </c>
      <c r="D402" s="2" t="n">
        <v>2</v>
      </c>
      <c r="E402" s="2" t="inlineStr">
        <is>
          <t>Peptamen 2.0 Enteral 500 ml</t>
        </is>
      </c>
      <c r="F402" s="4" t="inlineStr">
        <is>
          <t>NON_COMPLIANT</t>
        </is>
      </c>
      <c r="G402" s="2" t="n">
        <v>0.875</v>
      </c>
      <c r="H402" s="2" t="n">
        <v>7</v>
      </c>
      <c r="I402" s="2" t="n">
        <v>1</v>
      </c>
      <c r="J402" s="2" t="n">
        <v>0</v>
      </c>
      <c r="K402" s="2" t="inlineStr">
        <is>
          <t>fiber: 0.0 g/100ml vs = 1.5 g/100ml</t>
        </is>
      </c>
      <c r="L402" s="2" t="inlineStr"/>
      <c r="M402" s="2" t="inlineStr">
        <is>
          <t>FAIL fiber: 0.0 does not satisfy = 1.5</t>
        </is>
      </c>
    </row>
    <row r="403">
      <c r="A403" s="2" t="inlineStr">
        <is>
          <t>86</t>
        </is>
      </c>
      <c r="B403" s="2" t="inlineStr">
        <is>
          <t>Enterālās barošanas gatavs maisījums enterālai barošanai onkoloģijas pacientiem no 1 g.v.
Dzeršanai paredzēts produkts pacientiem no 1 g. v. 
Sastāvs:</t>
        </is>
      </c>
      <c r="C403" s="2" t="inlineStr">
        <is>
          <t>nutrition</t>
        </is>
      </c>
      <c r="D403" s="2" t="n">
        <v>3</v>
      </c>
      <c r="E403" s="2" t="inlineStr">
        <is>
          <t>Peptamen AF 500 ml</t>
        </is>
      </c>
      <c r="F403" s="4" t="inlineStr">
        <is>
          <t>NON_COMPLIANT</t>
        </is>
      </c>
      <c r="G403" s="2" t="n">
        <v>0.875</v>
      </c>
      <c r="H403" s="2" t="n">
        <v>7</v>
      </c>
      <c r="I403" s="2" t="n">
        <v>1</v>
      </c>
      <c r="J403" s="2" t="n">
        <v>0</v>
      </c>
      <c r="K403" s="2" t="inlineStr">
        <is>
          <t>fiber: 0.0 g/100ml vs = 1.5 g/100ml</t>
        </is>
      </c>
      <c r="L403" s="2" t="inlineStr"/>
      <c r="M403" s="2" t="inlineStr">
        <is>
          <t>FAIL fiber: 0.0 does not satisfy = 1.5</t>
        </is>
      </c>
    </row>
    <row r="404">
      <c r="A404" s="2" t="inlineStr">
        <is>
          <t>86</t>
        </is>
      </c>
      <c r="B404" s="2" t="inlineStr">
        <is>
          <t>Enterālās barošanas gatavs maisījums enterālai barošanai onkoloģijas pacientiem no 1 g.v.
Dzeršanai paredzēts produkts pacientiem no 1 g. v. 
Sastāvs:</t>
        </is>
      </c>
      <c r="C404" s="2" t="inlineStr">
        <is>
          <t>nutrition</t>
        </is>
      </c>
      <c r="D404" s="2" t="n">
        <v>4</v>
      </c>
      <c r="E404" s="2" t="inlineStr">
        <is>
          <t>Isosource 2.0 Protein Fibre 500 ml</t>
        </is>
      </c>
      <c r="F404" s="4" t="inlineStr">
        <is>
          <t>NON_COMPLIANT</t>
        </is>
      </c>
      <c r="G404" s="2" t="n">
        <v>0.75</v>
      </c>
      <c r="H404" s="2" t="n">
        <v>6</v>
      </c>
      <c r="I404" s="2" t="n">
        <v>1</v>
      </c>
      <c r="J404" s="2" t="n">
        <v>1</v>
      </c>
      <c r="K404" s="2" t="inlineStr">
        <is>
          <t>fiber: 2.0 g/100ml vs = 1.5 g/100ml</t>
        </is>
      </c>
      <c r="L404" s="2" t="inlineStr">
        <is>
          <t>mct</t>
        </is>
      </c>
      <c r="M404" s="2" t="inlineStr">
        <is>
          <t>FAIL fiber: 2.0 does not satisfy = 1.5; UNKNOWN mct: Product has no value for 'mct'</t>
        </is>
      </c>
    </row>
    <row r="405">
      <c r="A405" s="2" t="inlineStr">
        <is>
          <t>86</t>
        </is>
      </c>
      <c r="B405" s="2" t="inlineStr">
        <is>
          <t>Enterālās barošanas gatavs maisījums enterālai barošanai onkoloģijas pacientiem no 1 g.v.
Dzeršanai paredzēts produkts pacientiem no 1 g. v. 
Sastāvs:</t>
        </is>
      </c>
      <c r="C405" s="2" t="inlineStr">
        <is>
          <t>nutrition</t>
        </is>
      </c>
      <c r="D405" s="2" t="n">
        <v>5</v>
      </c>
      <c r="E405" s="2" t="inlineStr">
        <is>
          <t>Peptamen Junior Advance 500 ml</t>
        </is>
      </c>
      <c r="F405" s="4" t="inlineStr">
        <is>
          <t>NON_COMPLIANT</t>
        </is>
      </c>
      <c r="G405" s="2" t="n">
        <v>0.75</v>
      </c>
      <c r="H405" s="2" t="n">
        <v>6</v>
      </c>
      <c r="I405" s="2" t="n">
        <v>2</v>
      </c>
      <c r="J405" s="2" t="n">
        <v>0</v>
      </c>
      <c r="K405" s="2" t="inlineStr">
        <is>
          <t>protein: 4.5 g/100ml vs &gt;= 10.0 g/100ml; fiber: 0.7 g/100ml vs = 1.5 g/100ml</t>
        </is>
      </c>
      <c r="L405" s="2" t="inlineStr"/>
      <c r="M405" s="2" t="inlineStr">
        <is>
          <t>FAIL protein: 4.5 does not satisfy &gt;= 10.0; FAIL fiber: 0.7 does not satisfy = 1.5</t>
        </is>
      </c>
    </row>
    <row r="406">
      <c r="A406" s="2" t="inlineStr">
        <is>
          <t>87</t>
        </is>
      </c>
      <c r="B406" s="2" t="inlineStr">
        <is>
          <t>Īpašiem medicīniskiem nolūkiem paredzēta pārtika. Uztura režīms cilvēkiem nepietiekama uztura uzņemšanas gadījumā, ar uzturvielām pilnībā nokomplektēt</t>
        </is>
      </c>
      <c r="C406" s="2" t="inlineStr">
        <is>
          <t>nutrition</t>
        </is>
      </c>
      <c r="D406" s="2" t="n">
        <v>1</v>
      </c>
      <c r="E406" s="2" t="inlineStr">
        <is>
          <t>Resource Junior chocolate 200ml</t>
        </is>
      </c>
      <c r="F406" s="6" t="inlineStr">
        <is>
          <t>UNKNOWN</t>
        </is>
      </c>
      <c r="G406" s="2" t="n">
        <v>0.5</v>
      </c>
      <c r="H406" s="2" t="n">
        <v>2</v>
      </c>
      <c r="I406" s="2" t="n">
        <v>0</v>
      </c>
      <c r="J406" s="2" t="n">
        <v>2</v>
      </c>
      <c r="K406" s="2" t="inlineStr"/>
      <c r="L406" s="2" t="inlineStr">
        <is>
          <t>lactose_free; nutritionally_complete</t>
        </is>
      </c>
      <c r="M406" s="2" t="inlineStr">
        <is>
          <t>UNKNOWN lactose_free: Cannot determine 'lactose_free' for this product; UNKNOWN nutritionally_complete: Cannot determine 'nutritionally_complete' for this product</t>
        </is>
      </c>
    </row>
    <row r="407">
      <c r="A407" s="2" t="inlineStr">
        <is>
          <t>87</t>
        </is>
      </c>
      <c r="B407" s="2" t="inlineStr">
        <is>
          <t>Īpašiem medicīniskiem nolūkiem paredzēta pārtika. Uztura režīms cilvēkiem nepietiekama uztura uzņemšanas gadījumā, ar uzturvielām pilnībā nokomplektēt</t>
        </is>
      </c>
      <c r="C407" s="2" t="inlineStr">
        <is>
          <t>nutrition</t>
        </is>
      </c>
      <c r="D407" s="2" t="n">
        <v>2</v>
      </c>
      <c r="E407" s="2" t="inlineStr">
        <is>
          <t>Resource Junior vanilla 200ml</t>
        </is>
      </c>
      <c r="F407" s="6" t="inlineStr">
        <is>
          <t>UNKNOWN</t>
        </is>
      </c>
      <c r="G407" s="2" t="n">
        <v>0.5</v>
      </c>
      <c r="H407" s="2" t="n">
        <v>2</v>
      </c>
      <c r="I407" s="2" t="n">
        <v>0</v>
      </c>
      <c r="J407" s="2" t="n">
        <v>2</v>
      </c>
      <c r="K407" s="2" t="inlineStr"/>
      <c r="L407" s="2" t="inlineStr">
        <is>
          <t>lactose_free; nutritionally_complete</t>
        </is>
      </c>
      <c r="M407" s="2" t="inlineStr">
        <is>
          <t>UNKNOWN lactose_free: Cannot determine 'lactose_free' for this product; UNKNOWN nutritionally_complete: Cannot determine 'nutritionally_complete' for this product</t>
        </is>
      </c>
    </row>
    <row r="408">
      <c r="A408" s="2" t="inlineStr">
        <is>
          <t>87</t>
        </is>
      </c>
      <c r="B408" s="2" t="inlineStr">
        <is>
          <t>Īpašiem medicīniskiem nolūkiem paredzēta pārtika. Uztura režīms cilvēkiem nepietiekama uztura uzņemšanas gadījumā, ar uzturvielām pilnībā nokomplektēt</t>
        </is>
      </c>
      <c r="C408" s="2" t="inlineStr">
        <is>
          <t>nutrition</t>
        </is>
      </c>
      <c r="D408" s="2" t="n">
        <v>3</v>
      </c>
      <c r="E408" s="2" t="inlineStr">
        <is>
          <t>Resource Junior strawberry 200ml</t>
        </is>
      </c>
      <c r="F408" s="6" t="inlineStr">
        <is>
          <t>UNKNOWN</t>
        </is>
      </c>
      <c r="G408" s="2" t="n">
        <v>0.5</v>
      </c>
      <c r="H408" s="2" t="n">
        <v>2</v>
      </c>
      <c r="I408" s="2" t="n">
        <v>0</v>
      </c>
      <c r="J408" s="2" t="n">
        <v>2</v>
      </c>
      <c r="K408" s="2" t="inlineStr"/>
      <c r="L408" s="2" t="inlineStr">
        <is>
          <t>lactose_free; nutritionally_complete</t>
        </is>
      </c>
      <c r="M408" s="2" t="inlineStr">
        <is>
          <t>UNKNOWN lactose_free: Cannot determine 'lactose_free' for this product; UNKNOWN nutritionally_complete: Cannot determine 'nutritionally_complete' for this product</t>
        </is>
      </c>
    </row>
    <row r="409">
      <c r="A409" s="2" t="inlineStr">
        <is>
          <t>87</t>
        </is>
      </c>
      <c r="B409" s="2" t="inlineStr">
        <is>
          <t>Īpašiem medicīniskiem nolūkiem paredzēta pārtika. Uztura režīms cilvēkiem nepietiekama uztura uzņemšanas gadījumā, ar uzturvielām pilnībā nokomplektēt</t>
        </is>
      </c>
      <c r="C409" s="2" t="inlineStr">
        <is>
          <t>nutrition</t>
        </is>
      </c>
      <c r="D409" s="2" t="n">
        <v>4</v>
      </c>
      <c r="E409" s="2" t="inlineStr">
        <is>
          <t>Alfamino HMO powder 400g</t>
        </is>
      </c>
      <c r="F409" s="6" t="inlineStr">
        <is>
          <t>UNKNOWN</t>
        </is>
      </c>
      <c r="G409" s="2" t="n">
        <v>0.5</v>
      </c>
      <c r="H409" s="2" t="n">
        <v>2</v>
      </c>
      <c r="I409" s="2" t="n">
        <v>0</v>
      </c>
      <c r="J409" s="2" t="n">
        <v>2</v>
      </c>
      <c r="K409" s="2" t="inlineStr"/>
      <c r="L409" s="2" t="inlineStr">
        <is>
          <t>volume; nutritionally_complete</t>
        </is>
      </c>
      <c r="M409" s="2" t="inlineStr">
        <is>
          <t>UNKNOWN volume: Not comparable: product in g, requirement in ml; UNKNOWN nutritionally_complete: Cannot determine 'nutritionally_complete' for this product</t>
        </is>
      </c>
    </row>
    <row r="410">
      <c r="A410" s="2" t="inlineStr">
        <is>
          <t>87</t>
        </is>
      </c>
      <c r="B410" s="2" t="inlineStr">
        <is>
          <t>Īpašiem medicīniskiem nolūkiem paredzēta pārtika. Uztura režīms cilvēkiem nepietiekama uztura uzņemšanas gadījumā, ar uzturvielām pilnībā nokomplektēt</t>
        </is>
      </c>
      <c r="C410" s="2" t="inlineStr">
        <is>
          <t>nutrition</t>
        </is>
      </c>
      <c r="D410" s="2" t="n">
        <v>5</v>
      </c>
      <c r="E410" s="2" t="inlineStr">
        <is>
          <t>Alfamino Junior HMO powder 400g</t>
        </is>
      </c>
      <c r="F410" s="6" t="inlineStr">
        <is>
          <t>UNKNOWN</t>
        </is>
      </c>
      <c r="G410" s="2" t="n">
        <v>0.5</v>
      </c>
      <c r="H410" s="2" t="n">
        <v>2</v>
      </c>
      <c r="I410" s="2" t="n">
        <v>0</v>
      </c>
      <c r="J410" s="2" t="n">
        <v>2</v>
      </c>
      <c r="K410" s="2" t="inlineStr"/>
      <c r="L410" s="2" t="inlineStr">
        <is>
          <t>volume; nutritionally_complete</t>
        </is>
      </c>
      <c r="M410" s="2" t="inlineStr">
        <is>
          <t>UNKNOWN volume: Not comparable: product in g, requirement in ml; UNKNOWN nutritionally_complete: Cannot determine 'nutritionally_complete' for this product</t>
        </is>
      </c>
    </row>
    <row r="411">
      <c r="A411" s="2" t="inlineStr">
        <is>
          <t>88</t>
        </is>
      </c>
      <c r="B411" s="2" t="inlineStr">
        <is>
          <t>Īpašiem medicīniskiem nolūkiem paredzēta pārtika. Uztura režīms cilvēkiem nepietiekama uztura uzņemšanas gadījumā, ar uzturvielām pilnībā nokomplektēt</t>
        </is>
      </c>
      <c r="C411" s="2" t="inlineStr">
        <is>
          <t>nutrition</t>
        </is>
      </c>
      <c r="D411" s="2" t="n">
        <v>1</v>
      </c>
      <c r="E411" s="2" t="inlineStr">
        <is>
          <t>Resource Junior chocolate 200ml</t>
        </is>
      </c>
      <c r="F411" s="6" t="inlineStr">
        <is>
          <t>UNKNOWN</t>
        </is>
      </c>
      <c r="G411" s="2" t="n">
        <v>0.5</v>
      </c>
      <c r="H411" s="2" t="n">
        <v>2</v>
      </c>
      <c r="I411" s="2" t="n">
        <v>0</v>
      </c>
      <c r="J411" s="2" t="n">
        <v>2</v>
      </c>
      <c r="K411" s="2" t="inlineStr"/>
      <c r="L411" s="2" t="inlineStr">
        <is>
          <t>lactose_free; nutritionally_complete</t>
        </is>
      </c>
      <c r="M411" s="2" t="inlineStr">
        <is>
          <t>UNKNOWN lactose_free: Cannot determine 'lactose_free' for this product; UNKNOWN nutritionally_complete: Cannot determine 'nutritionally_complete' for this product</t>
        </is>
      </c>
    </row>
    <row r="412">
      <c r="A412" s="2" t="inlineStr">
        <is>
          <t>88</t>
        </is>
      </c>
      <c r="B412" s="2" t="inlineStr">
        <is>
          <t>Īpašiem medicīniskiem nolūkiem paredzēta pārtika. Uztura režīms cilvēkiem nepietiekama uztura uzņemšanas gadījumā, ar uzturvielām pilnībā nokomplektēt</t>
        </is>
      </c>
      <c r="C412" s="2" t="inlineStr">
        <is>
          <t>nutrition</t>
        </is>
      </c>
      <c r="D412" s="2" t="n">
        <v>2</v>
      </c>
      <c r="E412" s="2" t="inlineStr">
        <is>
          <t>Resource Junior vanilla 200ml</t>
        </is>
      </c>
      <c r="F412" s="6" t="inlineStr">
        <is>
          <t>UNKNOWN</t>
        </is>
      </c>
      <c r="G412" s="2" t="n">
        <v>0.5</v>
      </c>
      <c r="H412" s="2" t="n">
        <v>2</v>
      </c>
      <c r="I412" s="2" t="n">
        <v>0</v>
      </c>
      <c r="J412" s="2" t="n">
        <v>2</v>
      </c>
      <c r="K412" s="2" t="inlineStr"/>
      <c r="L412" s="2" t="inlineStr">
        <is>
          <t>lactose_free; nutritionally_complete</t>
        </is>
      </c>
      <c r="M412" s="2" t="inlineStr">
        <is>
          <t>UNKNOWN lactose_free: Cannot determine 'lactose_free' for this product; UNKNOWN nutritionally_complete: Cannot determine 'nutritionally_complete' for this product</t>
        </is>
      </c>
    </row>
    <row r="413">
      <c r="A413" s="2" t="inlineStr">
        <is>
          <t>88</t>
        </is>
      </c>
      <c r="B413" s="2" t="inlineStr">
        <is>
          <t>Īpašiem medicīniskiem nolūkiem paredzēta pārtika. Uztura režīms cilvēkiem nepietiekama uztura uzņemšanas gadījumā, ar uzturvielām pilnībā nokomplektēt</t>
        </is>
      </c>
      <c r="C413" s="2" t="inlineStr">
        <is>
          <t>nutrition</t>
        </is>
      </c>
      <c r="D413" s="2" t="n">
        <v>3</v>
      </c>
      <c r="E413" s="2" t="inlineStr">
        <is>
          <t>Resource Junior strawberry 200ml</t>
        </is>
      </c>
      <c r="F413" s="6" t="inlineStr">
        <is>
          <t>UNKNOWN</t>
        </is>
      </c>
      <c r="G413" s="2" t="n">
        <v>0.5</v>
      </c>
      <c r="H413" s="2" t="n">
        <v>2</v>
      </c>
      <c r="I413" s="2" t="n">
        <v>0</v>
      </c>
      <c r="J413" s="2" t="n">
        <v>2</v>
      </c>
      <c r="K413" s="2" t="inlineStr"/>
      <c r="L413" s="2" t="inlineStr">
        <is>
          <t>lactose_free; nutritionally_complete</t>
        </is>
      </c>
      <c r="M413" s="2" t="inlineStr">
        <is>
          <t>UNKNOWN lactose_free: Cannot determine 'lactose_free' for this product; UNKNOWN nutritionally_complete: Cannot determine 'nutritionally_complete' for this product</t>
        </is>
      </c>
    </row>
    <row r="414">
      <c r="A414" s="2" t="inlineStr">
        <is>
          <t>88</t>
        </is>
      </c>
      <c r="B414" s="2" t="inlineStr">
        <is>
          <t>Īpašiem medicīniskiem nolūkiem paredzēta pārtika. Uztura režīms cilvēkiem nepietiekama uztura uzņemšanas gadījumā, ar uzturvielām pilnībā nokomplektēt</t>
        </is>
      </c>
      <c r="C414" s="2" t="inlineStr">
        <is>
          <t>nutrition</t>
        </is>
      </c>
      <c r="D414" s="2" t="n">
        <v>4</v>
      </c>
      <c r="E414" s="2" t="inlineStr">
        <is>
          <t>Alfamino HMO powder 400g</t>
        </is>
      </c>
      <c r="F414" s="6" t="inlineStr">
        <is>
          <t>UNKNOWN</t>
        </is>
      </c>
      <c r="G414" s="2" t="n">
        <v>0.5</v>
      </c>
      <c r="H414" s="2" t="n">
        <v>2</v>
      </c>
      <c r="I414" s="2" t="n">
        <v>0</v>
      </c>
      <c r="J414" s="2" t="n">
        <v>2</v>
      </c>
      <c r="K414" s="2" t="inlineStr"/>
      <c r="L414" s="2" t="inlineStr">
        <is>
          <t>volume; nutritionally_complete</t>
        </is>
      </c>
      <c r="M414" s="2" t="inlineStr">
        <is>
          <t>UNKNOWN volume: Not comparable: product in g, requirement in ml; UNKNOWN nutritionally_complete: Cannot determine 'nutritionally_complete' for this product</t>
        </is>
      </c>
    </row>
    <row r="415">
      <c r="A415" s="2" t="inlineStr">
        <is>
          <t>88</t>
        </is>
      </c>
      <c r="B415" s="2" t="inlineStr">
        <is>
          <t>Īpašiem medicīniskiem nolūkiem paredzēta pārtika. Uztura režīms cilvēkiem nepietiekama uztura uzņemšanas gadījumā, ar uzturvielām pilnībā nokomplektēt</t>
        </is>
      </c>
      <c r="C415" s="2" t="inlineStr">
        <is>
          <t>nutrition</t>
        </is>
      </c>
      <c r="D415" s="2" t="n">
        <v>5</v>
      </c>
      <c r="E415" s="2" t="inlineStr">
        <is>
          <t>Alfamino Junior HMO powder 400g</t>
        </is>
      </c>
      <c r="F415" s="6" t="inlineStr">
        <is>
          <t>UNKNOWN</t>
        </is>
      </c>
      <c r="G415" s="2" t="n">
        <v>0.5</v>
      </c>
      <c r="H415" s="2" t="n">
        <v>2</v>
      </c>
      <c r="I415" s="2" t="n">
        <v>0</v>
      </c>
      <c r="J415" s="2" t="n">
        <v>2</v>
      </c>
      <c r="K415" s="2" t="inlineStr"/>
      <c r="L415" s="2" t="inlineStr">
        <is>
          <t>volume; nutritionally_complete</t>
        </is>
      </c>
      <c r="M415" s="2" t="inlineStr">
        <is>
          <t>UNKNOWN volume: Not comparable: product in g, requirement in ml; UNKNOWN nutritionally_complete: Cannot determine 'nutritionally_complete' for this product</t>
        </is>
      </c>
    </row>
    <row r="416">
      <c r="A416" s="2" t="inlineStr">
        <is>
          <t>89</t>
        </is>
      </c>
      <c r="B416" s="2" t="inlineStr">
        <is>
          <t>Īpašiem medicīniskiem nolūkiem paredzēta pārtika, šķidra, pacientu pilnvērtīga uztura nodrošināšanai cilvēkiem, kuri nevar uznemt pilnvērtīgu uzturu k</t>
        </is>
      </c>
      <c r="C416" s="2" t="inlineStr">
        <is>
          <t>nutrition</t>
        </is>
      </c>
      <c r="D416" s="2" t="n">
        <v>1</v>
      </c>
      <c r="E416" s="2" t="inlineStr">
        <is>
          <t>Isosource Standard Fibre 500 ml</t>
        </is>
      </c>
      <c r="F416" s="4" t="inlineStr">
        <is>
          <t>NON_COMPLIANT</t>
        </is>
      </c>
      <c r="G416" s="2" t="n">
        <v>0.5</v>
      </c>
      <c r="H416" s="2" t="n">
        <v>2</v>
      </c>
      <c r="I416" s="2" t="n">
        <v>2</v>
      </c>
      <c r="J416" s="2" t="n">
        <v>0</v>
      </c>
      <c r="K416" s="2" t="inlineStr">
        <is>
          <t>energy: 103.0 kcal/100ml vs &gt;= 240.0 kcal/100ml; volume: 500.0 ml vs = 125.0 ml</t>
        </is>
      </c>
      <c r="L416" s="2" t="inlineStr"/>
      <c r="M416" s="2" t="inlineStr">
        <is>
          <t>FAIL energy: 103.0 does not satisfy &gt;= 240.0; FAIL volume: 500.0 ml != 125.0 ml</t>
        </is>
      </c>
    </row>
    <row r="417">
      <c r="A417" s="2" t="inlineStr">
        <is>
          <t>89</t>
        </is>
      </c>
      <c r="B417" s="2" t="inlineStr">
        <is>
          <t>Īpašiem medicīniskiem nolūkiem paredzēta pārtika, šķidra, pacientu pilnvērtīga uztura nodrošināšanai cilvēkiem, kuri nevar uznemt pilnvērtīgu uzturu k</t>
        </is>
      </c>
      <c r="C417" s="2" t="inlineStr">
        <is>
          <t>nutrition</t>
        </is>
      </c>
      <c r="D417" s="2" t="n">
        <v>2</v>
      </c>
      <c r="E417" s="2" t="inlineStr">
        <is>
          <t>Isosource Standard Fibre 1000 ml</t>
        </is>
      </c>
      <c r="F417" s="4" t="inlineStr">
        <is>
          <t>NON_COMPLIANT</t>
        </is>
      </c>
      <c r="G417" s="2" t="n">
        <v>0.5</v>
      </c>
      <c r="H417" s="2" t="n">
        <v>2</v>
      </c>
      <c r="I417" s="2" t="n">
        <v>2</v>
      </c>
      <c r="J417" s="2" t="n">
        <v>0</v>
      </c>
      <c r="K417" s="2" t="inlineStr">
        <is>
          <t>energy: 103.0 kcal/100ml vs &gt;= 240.0 kcal/100ml; volume: 1000.0 ml vs = 125.0 ml</t>
        </is>
      </c>
      <c r="L417" s="2" t="inlineStr"/>
      <c r="M417" s="2" t="inlineStr">
        <is>
          <t>FAIL energy: 103.0 does not satisfy &gt;= 240.0; FAIL volume: 1000.0 ml != 125.0 ml</t>
        </is>
      </c>
    </row>
    <row r="418">
      <c r="A418" s="2" t="inlineStr">
        <is>
          <t>89</t>
        </is>
      </c>
      <c r="B418" s="2" t="inlineStr">
        <is>
          <t>Īpašiem medicīniskiem nolūkiem paredzēta pārtika, šķidra, pacientu pilnvērtīga uztura nodrošināšanai cilvēkiem, kuri nevar uznemt pilnvērtīgu uzturu k</t>
        </is>
      </c>
      <c r="C418" s="2" t="inlineStr">
        <is>
          <t>nutrition</t>
        </is>
      </c>
      <c r="D418" s="2" t="n">
        <v>3</v>
      </c>
      <c r="E418" s="2" t="inlineStr">
        <is>
          <t>Isosource Energy Fibre 500 ml</t>
        </is>
      </c>
      <c r="F418" s="4" t="inlineStr">
        <is>
          <t>NON_COMPLIANT</t>
        </is>
      </c>
      <c r="G418" s="2" t="n">
        <v>0.5</v>
      </c>
      <c r="H418" s="2" t="n">
        <v>2</v>
      </c>
      <c r="I418" s="2" t="n">
        <v>2</v>
      </c>
      <c r="J418" s="2" t="n">
        <v>0</v>
      </c>
      <c r="K418" s="2" t="inlineStr">
        <is>
          <t>energy: 160.0 kcal/100ml vs &gt;= 240.0 kcal/100ml; volume: 500.0 ml vs = 125.0 ml</t>
        </is>
      </c>
      <c r="L418" s="2" t="inlineStr"/>
      <c r="M418" s="2" t="inlineStr">
        <is>
          <t>FAIL energy: 160.0 does not satisfy &gt;= 240.0; FAIL volume: 500.0 ml != 125.0 ml</t>
        </is>
      </c>
    </row>
    <row r="419">
      <c r="A419" s="2" t="inlineStr">
        <is>
          <t>89</t>
        </is>
      </c>
      <c r="B419" s="2" t="inlineStr">
        <is>
          <t>Īpašiem medicīniskiem nolūkiem paredzēta pārtika, šķidra, pacientu pilnvērtīga uztura nodrošināšanai cilvēkiem, kuri nevar uznemt pilnvērtīgu uzturu k</t>
        </is>
      </c>
      <c r="C419" s="2" t="inlineStr">
        <is>
          <t>nutrition</t>
        </is>
      </c>
      <c r="D419" s="2" t="n">
        <v>4</v>
      </c>
      <c r="E419" s="2" t="inlineStr">
        <is>
          <t>Isosource 2.0 Protein Fibre 500 ml</t>
        </is>
      </c>
      <c r="F419" s="4" t="inlineStr">
        <is>
          <t>NON_COMPLIANT</t>
        </is>
      </c>
      <c r="G419" s="2" t="n">
        <v>0.5</v>
      </c>
      <c r="H419" s="2" t="n">
        <v>2</v>
      </c>
      <c r="I419" s="2" t="n">
        <v>2</v>
      </c>
      <c r="J419" s="2" t="n">
        <v>0</v>
      </c>
      <c r="K419" s="2" t="inlineStr">
        <is>
          <t>energy: 200.0 kcal/100ml vs &gt;= 240.0 kcal/100ml; volume: 500.0 ml vs = 125.0 ml</t>
        </is>
      </c>
      <c r="L419" s="2" t="inlineStr"/>
      <c r="M419" s="2" t="inlineStr">
        <is>
          <t>FAIL energy: 200.0 does not satisfy &gt;= 240.0; FAIL volume: 500.0 ml != 125.0 ml</t>
        </is>
      </c>
    </row>
    <row r="420">
      <c r="A420" s="2" t="inlineStr">
        <is>
          <t>89</t>
        </is>
      </c>
      <c r="B420" s="2" t="inlineStr">
        <is>
          <t>Īpašiem medicīniskiem nolūkiem paredzēta pārtika, šķidra, pacientu pilnvērtīga uztura nodrošināšanai cilvēkiem, kuri nevar uznemt pilnvērtīgu uzturu k</t>
        </is>
      </c>
      <c r="C420" s="2" t="inlineStr">
        <is>
          <t>nutrition</t>
        </is>
      </c>
      <c r="D420" s="2" t="n">
        <v>5</v>
      </c>
      <c r="E420" s="2" t="inlineStr">
        <is>
          <t>Novasource GI Balance 500 ml</t>
        </is>
      </c>
      <c r="F420" s="4" t="inlineStr">
        <is>
          <t>NON_COMPLIANT</t>
        </is>
      </c>
      <c r="G420" s="2" t="n">
        <v>0.5</v>
      </c>
      <c r="H420" s="2" t="n">
        <v>2</v>
      </c>
      <c r="I420" s="2" t="n">
        <v>2</v>
      </c>
      <c r="J420" s="2" t="n">
        <v>0</v>
      </c>
      <c r="K420" s="2" t="inlineStr">
        <is>
          <t>energy: 107.0 kcal/100ml vs &gt;= 240.0 kcal/100ml; volume: 500.0 ml vs = 125.0 ml</t>
        </is>
      </c>
      <c r="L420" s="2" t="inlineStr"/>
      <c r="M420" s="2" t="inlineStr">
        <is>
          <t>FAIL energy: 107.0 does not satisfy &gt;= 240.0; FAIL volume: 500.0 ml != 125.0 ml</t>
        </is>
      </c>
    </row>
    <row r="421">
      <c r="A421" s="2" t="inlineStr">
        <is>
          <t>90</t>
        </is>
      </c>
      <c r="B421" s="2" t="inlineStr">
        <is>
          <t>Īpašiem medicīniskiem nolūkiem paredzēta pārtika. Uztura režīms cilvēkiem nepietiekama uztura uzņemšanas gadījumā. Ar augstu enerģētisko vērtību, bezt</t>
        </is>
      </c>
      <c r="C421" s="2" t="inlineStr">
        <is>
          <t>nutrition</t>
        </is>
      </c>
      <c r="D421" s="2" t="n">
        <v>1</v>
      </c>
      <c r="E421" s="2" t="inlineStr">
        <is>
          <t>Resource Junior chocolate 200ml</t>
        </is>
      </c>
      <c r="F421" s="6" t="inlineStr">
        <is>
          <t>UNKNOWN</t>
        </is>
      </c>
      <c r="G421" s="2" t="n">
        <v>0.5</v>
      </c>
      <c r="H421" s="2" t="n">
        <v>2</v>
      </c>
      <c r="I421" s="2" t="n">
        <v>0</v>
      </c>
      <c r="J421" s="2" t="n">
        <v>2</v>
      </c>
      <c r="K421" s="2" t="inlineStr"/>
      <c r="L421" s="2" t="inlineStr">
        <is>
          <t>lactose_free; fat_free</t>
        </is>
      </c>
      <c r="M421" s="2" t="inlineStr">
        <is>
          <t>UNKNOWN lactose_free: Cannot determine 'lactose_free' for this product; UNKNOWN fat_free: Cannot determine 'fat_free' for this product</t>
        </is>
      </c>
    </row>
    <row r="422">
      <c r="A422" s="2" t="inlineStr">
        <is>
          <t>90</t>
        </is>
      </c>
      <c r="B422" s="2" t="inlineStr">
        <is>
          <t>Īpašiem medicīniskiem nolūkiem paredzēta pārtika. Uztura režīms cilvēkiem nepietiekama uztura uzņemšanas gadījumā. Ar augstu enerģētisko vērtību, bezt</t>
        </is>
      </c>
      <c r="C422" s="2" t="inlineStr">
        <is>
          <t>nutrition</t>
        </is>
      </c>
      <c r="D422" s="2" t="n">
        <v>2</v>
      </c>
      <c r="E422" s="2" t="inlineStr">
        <is>
          <t>Resource Junior vanilla 200ml</t>
        </is>
      </c>
      <c r="F422" s="6" t="inlineStr">
        <is>
          <t>UNKNOWN</t>
        </is>
      </c>
      <c r="G422" s="2" t="n">
        <v>0.5</v>
      </c>
      <c r="H422" s="2" t="n">
        <v>2</v>
      </c>
      <c r="I422" s="2" t="n">
        <v>0</v>
      </c>
      <c r="J422" s="2" t="n">
        <v>2</v>
      </c>
      <c r="K422" s="2" t="inlineStr"/>
      <c r="L422" s="2" t="inlineStr">
        <is>
          <t>lactose_free; fat_free</t>
        </is>
      </c>
      <c r="M422" s="2" t="inlineStr">
        <is>
          <t>UNKNOWN lactose_free: Cannot determine 'lactose_free' for this product; UNKNOWN fat_free: Cannot determine 'fat_free' for this product</t>
        </is>
      </c>
    </row>
    <row r="423">
      <c r="A423" s="2" t="inlineStr">
        <is>
          <t>90</t>
        </is>
      </c>
      <c r="B423" s="2" t="inlineStr">
        <is>
          <t>Īpašiem medicīniskiem nolūkiem paredzēta pārtika. Uztura režīms cilvēkiem nepietiekama uztura uzņemšanas gadījumā. Ar augstu enerģētisko vērtību, bezt</t>
        </is>
      </c>
      <c r="C423" s="2" t="inlineStr">
        <is>
          <t>nutrition</t>
        </is>
      </c>
      <c r="D423" s="2" t="n">
        <v>3</v>
      </c>
      <c r="E423" s="2" t="inlineStr">
        <is>
          <t>Resource Junior strawberry 200ml</t>
        </is>
      </c>
      <c r="F423" s="6" t="inlineStr">
        <is>
          <t>UNKNOWN</t>
        </is>
      </c>
      <c r="G423" s="2" t="n">
        <v>0.5</v>
      </c>
      <c r="H423" s="2" t="n">
        <v>2</v>
      </c>
      <c r="I423" s="2" t="n">
        <v>0</v>
      </c>
      <c r="J423" s="2" t="n">
        <v>2</v>
      </c>
      <c r="K423" s="2" t="inlineStr"/>
      <c r="L423" s="2" t="inlineStr">
        <is>
          <t>lactose_free; fat_free</t>
        </is>
      </c>
      <c r="M423" s="2" t="inlineStr">
        <is>
          <t>UNKNOWN lactose_free: Cannot determine 'lactose_free' for this product; UNKNOWN fat_free: Cannot determine 'fat_free' for this product</t>
        </is>
      </c>
    </row>
    <row r="424">
      <c r="A424" s="2" t="inlineStr">
        <is>
          <t>90</t>
        </is>
      </c>
      <c r="B424" s="2" t="inlineStr">
        <is>
          <t>Īpašiem medicīniskiem nolūkiem paredzēta pārtika. Uztura režīms cilvēkiem nepietiekama uztura uzņemšanas gadījumā. Ar augstu enerģētisko vērtību, bezt</t>
        </is>
      </c>
      <c r="C424" s="2" t="inlineStr">
        <is>
          <t>nutrition</t>
        </is>
      </c>
      <c r="D424" s="2" t="n">
        <v>4</v>
      </c>
      <c r="E424" s="2" t="inlineStr">
        <is>
          <t>Alfamino HMO powder 400g</t>
        </is>
      </c>
      <c r="F424" s="6" t="inlineStr">
        <is>
          <t>UNKNOWN</t>
        </is>
      </c>
      <c r="G424" s="2" t="n">
        <v>0.5</v>
      </c>
      <c r="H424" s="2" t="n">
        <v>2</v>
      </c>
      <c r="I424" s="2" t="n">
        <v>0</v>
      </c>
      <c r="J424" s="2" t="n">
        <v>2</v>
      </c>
      <c r="K424" s="2" t="inlineStr"/>
      <c r="L424" s="2" t="inlineStr">
        <is>
          <t>volume; fat_free</t>
        </is>
      </c>
      <c r="M424" s="2" t="inlineStr">
        <is>
          <t>UNKNOWN volume: Not comparable: product in g, requirement in ml; UNKNOWN fat_free: Cannot determine 'fat_free' for this product</t>
        </is>
      </c>
    </row>
    <row r="425">
      <c r="A425" s="2" t="inlineStr">
        <is>
          <t>90</t>
        </is>
      </c>
      <c r="B425" s="2" t="inlineStr">
        <is>
          <t>Īpašiem medicīniskiem nolūkiem paredzēta pārtika. Uztura režīms cilvēkiem nepietiekama uztura uzņemšanas gadījumā. Ar augstu enerģētisko vērtību, bezt</t>
        </is>
      </c>
      <c r="C425" s="2" t="inlineStr">
        <is>
          <t>nutrition</t>
        </is>
      </c>
      <c r="D425" s="2" t="n">
        <v>5</v>
      </c>
      <c r="E425" s="2" t="inlineStr">
        <is>
          <t>Alfamino Junior HMO powder 400g</t>
        </is>
      </c>
      <c r="F425" s="6" t="inlineStr">
        <is>
          <t>UNKNOWN</t>
        </is>
      </c>
      <c r="G425" s="2" t="n">
        <v>0.5</v>
      </c>
      <c r="H425" s="2" t="n">
        <v>2</v>
      </c>
      <c r="I425" s="2" t="n">
        <v>0</v>
      </c>
      <c r="J425" s="2" t="n">
        <v>2</v>
      </c>
      <c r="K425" s="2" t="inlineStr"/>
      <c r="L425" s="2" t="inlineStr">
        <is>
          <t>volume; fat_free</t>
        </is>
      </c>
      <c r="M425" s="2" t="inlineStr">
        <is>
          <t>UNKNOWN volume: Not comparable: product in g, requirement in ml; UNKNOWN fat_free: Cannot determine 'fat_free' for this product</t>
        </is>
      </c>
    </row>
    <row r="426">
      <c r="A426" s="2" t="inlineStr">
        <is>
          <t>91</t>
        </is>
      </c>
      <c r="B426" s="2" t="inlineStr">
        <is>
          <t>Īpašiem medicīniskiem nolūkiem paredzēta pārtika. Uztura režīms pacientiem ar onkoloģiju saistīta nepietiekama uztura un ar onkoloģiju saistīta nepiet</t>
        </is>
      </c>
      <c r="C426" s="2" t="inlineStr">
        <is>
          <t>nutrition</t>
        </is>
      </c>
      <c r="D426" s="2" t="n">
        <v>1</v>
      </c>
      <c r="E426" s="2" t="inlineStr">
        <is>
          <t>Modulen IBD powder 400g</t>
        </is>
      </c>
      <c r="F426" s="6" t="inlineStr">
        <is>
          <t>UNKNOWN</t>
        </is>
      </c>
      <c r="G426" s="2" t="n">
        <v>0.333</v>
      </c>
      <c r="H426" s="2" t="n">
        <v>1</v>
      </c>
      <c r="I426" s="2" t="n">
        <v>0</v>
      </c>
      <c r="J426" s="2" t="n">
        <v>2</v>
      </c>
      <c r="K426" s="2" t="inlineStr"/>
      <c r="L426" s="2" t="inlineStr">
        <is>
          <t>energy; volume</t>
        </is>
      </c>
      <c r="M426" s="2" t="inlineStr">
        <is>
          <t>UNKNOWN energy: Incompatible units for 'energy': product is kcal/100g, requirement is kcal/100ml; UNKNOWN volume: Not comparable: product in g, requirement in ml</t>
        </is>
      </c>
    </row>
    <row r="427">
      <c r="A427" s="2" t="inlineStr">
        <is>
          <t>91</t>
        </is>
      </c>
      <c r="B427" s="2" t="inlineStr">
        <is>
          <t>Īpašiem medicīniskiem nolūkiem paredzēta pārtika. Uztura režīms pacientiem ar onkoloģiju saistīta nepietiekama uztura un ar onkoloģiju saistīta nepiet</t>
        </is>
      </c>
      <c r="C427" s="2" t="inlineStr">
        <is>
          <t>nutrition</t>
        </is>
      </c>
      <c r="D427" s="2" t="n">
        <v>2</v>
      </c>
      <c r="E427" s="2" t="inlineStr">
        <is>
          <t>Isosource Standard 500 ml</t>
        </is>
      </c>
      <c r="F427" s="4" t="inlineStr">
        <is>
          <t>NON_COMPLIANT</t>
        </is>
      </c>
      <c r="G427" s="2" t="n">
        <v>0.333</v>
      </c>
      <c r="H427" s="2" t="n">
        <v>1</v>
      </c>
      <c r="I427" s="2" t="n">
        <v>2</v>
      </c>
      <c r="J427" s="2" t="n">
        <v>0</v>
      </c>
      <c r="K427" s="2" t="inlineStr">
        <is>
          <t>energy: 103.0 kcal/100ml vs = 240.0 kcal/100ml; volume: 500.0 ml vs = 125.0 ml</t>
        </is>
      </c>
      <c r="L427" s="2" t="inlineStr"/>
      <c r="M427" s="2" t="inlineStr">
        <is>
          <t>FAIL energy: 103.0 does not satisfy = 240.0; FAIL volume: 500.0 ml != 125.0 ml</t>
        </is>
      </c>
    </row>
    <row r="428">
      <c r="A428" s="2" t="inlineStr">
        <is>
          <t>91</t>
        </is>
      </c>
      <c r="B428" s="2" t="inlineStr">
        <is>
          <t>Īpašiem medicīniskiem nolūkiem paredzēta pārtika. Uztura režīms pacientiem ar onkoloģiju saistīta nepietiekama uztura un ar onkoloģiju saistīta nepiet</t>
        </is>
      </c>
      <c r="C428" s="2" t="inlineStr">
        <is>
          <t>nutrition</t>
        </is>
      </c>
      <c r="D428" s="2" t="n">
        <v>3</v>
      </c>
      <c r="E428" s="2" t="inlineStr">
        <is>
          <t>Isosource Standard 1000 ml</t>
        </is>
      </c>
      <c r="F428" s="4" t="inlineStr">
        <is>
          <t>NON_COMPLIANT</t>
        </is>
      </c>
      <c r="G428" s="2" t="n">
        <v>0.333</v>
      </c>
      <c r="H428" s="2" t="n">
        <v>1</v>
      </c>
      <c r="I428" s="2" t="n">
        <v>2</v>
      </c>
      <c r="J428" s="2" t="n">
        <v>0</v>
      </c>
      <c r="K428" s="2" t="inlineStr">
        <is>
          <t>energy: 103.0 kcal/100ml vs = 240.0 kcal/100ml; volume: 1000.0 ml vs = 125.0 ml</t>
        </is>
      </c>
      <c r="L428" s="2" t="inlineStr"/>
      <c r="M428" s="2" t="inlineStr">
        <is>
          <t>FAIL energy: 103.0 does not satisfy = 240.0; FAIL volume: 1000.0 ml != 125.0 ml</t>
        </is>
      </c>
    </row>
    <row r="429">
      <c r="A429" s="2" t="inlineStr">
        <is>
          <t>91</t>
        </is>
      </c>
      <c r="B429" s="2" t="inlineStr">
        <is>
          <t>Īpašiem medicīniskiem nolūkiem paredzēta pārtika. Uztura režīms pacientiem ar onkoloģiju saistīta nepietiekama uztura un ar onkoloģiju saistīta nepiet</t>
        </is>
      </c>
      <c r="C429" s="2" t="inlineStr">
        <is>
          <t>nutrition</t>
        </is>
      </c>
      <c r="D429" s="2" t="n">
        <v>4</v>
      </c>
      <c r="E429" s="2" t="inlineStr">
        <is>
          <t>Isosource Standard Fibre 500 ml</t>
        </is>
      </c>
      <c r="F429" s="4" t="inlineStr">
        <is>
          <t>NON_COMPLIANT</t>
        </is>
      </c>
      <c r="G429" s="2" t="n">
        <v>0.333</v>
      </c>
      <c r="H429" s="2" t="n">
        <v>1</v>
      </c>
      <c r="I429" s="2" t="n">
        <v>2</v>
      </c>
      <c r="J429" s="2" t="n">
        <v>0</v>
      </c>
      <c r="K429" s="2" t="inlineStr">
        <is>
          <t>energy: 103.0 kcal/100ml vs = 240.0 kcal/100ml; volume: 500.0 ml vs = 125.0 ml</t>
        </is>
      </c>
      <c r="L429" s="2" t="inlineStr"/>
      <c r="M429" s="2" t="inlineStr">
        <is>
          <t>FAIL energy: 103.0 does not satisfy = 240.0; FAIL volume: 500.0 ml != 125.0 ml</t>
        </is>
      </c>
    </row>
    <row r="430">
      <c r="A430" s="2" t="inlineStr">
        <is>
          <t>91</t>
        </is>
      </c>
      <c r="B430" s="2" t="inlineStr">
        <is>
          <t>Īpašiem medicīniskiem nolūkiem paredzēta pārtika. Uztura režīms pacientiem ar onkoloģiju saistīta nepietiekama uztura un ar onkoloģiju saistīta nepiet</t>
        </is>
      </c>
      <c r="C430" s="2" t="inlineStr">
        <is>
          <t>nutrition</t>
        </is>
      </c>
      <c r="D430" s="2" t="n">
        <v>5</v>
      </c>
      <c r="E430" s="2" t="inlineStr">
        <is>
          <t>Isosource Standard Fibre 1000 ml</t>
        </is>
      </c>
      <c r="F430" s="4" t="inlineStr">
        <is>
          <t>NON_COMPLIANT</t>
        </is>
      </c>
      <c r="G430" s="2" t="n">
        <v>0.333</v>
      </c>
      <c r="H430" s="2" t="n">
        <v>1</v>
      </c>
      <c r="I430" s="2" t="n">
        <v>2</v>
      </c>
      <c r="J430" s="2" t="n">
        <v>0</v>
      </c>
      <c r="K430" s="2" t="inlineStr">
        <is>
          <t>energy: 103.0 kcal/100ml vs = 240.0 kcal/100ml; volume: 1000.0 ml vs = 125.0 ml</t>
        </is>
      </c>
      <c r="L430" s="2" t="inlineStr"/>
      <c r="M430" s="2" t="inlineStr">
        <is>
          <t>FAIL energy: 103.0 does not satisfy = 240.0; FAIL volume: 1000.0 ml != 125.0 ml</t>
        </is>
      </c>
    </row>
    <row r="431">
      <c r="A431" s="2" t="inlineStr">
        <is>
          <t>92</t>
        </is>
      </c>
      <c r="B431" s="2" t="inlineStr">
        <is>
          <t>Īpašiem medicīniskiem nolūkiem paredzēta pārtika, šķidra, pacientu pilnvērtīga uztura nodrošināšanai cilvēkiem, kuri nevar uznemt pilnvērtīgu uzturu k</t>
        </is>
      </c>
      <c r="C431" s="2" t="inlineStr">
        <is>
          <t>nutrition</t>
        </is>
      </c>
      <c r="D431" s="2" t="n">
        <v>1</v>
      </c>
      <c r="E431" s="2" t="inlineStr">
        <is>
          <t>Isosource Standard 500 ml</t>
        </is>
      </c>
      <c r="F431" s="4" t="inlineStr">
        <is>
          <t>NON_COMPLIANT</t>
        </is>
      </c>
      <c r="G431" s="2" t="n">
        <v>0</v>
      </c>
      <c r="H431" s="2" t="n">
        <v>1</v>
      </c>
      <c r="I431" s="2" t="n">
        <v>2</v>
      </c>
      <c r="J431" s="2" t="n">
        <v>0</v>
      </c>
      <c r="K431" s="2" t="inlineStr">
        <is>
          <t>energy: 103.0 kcal/100ml vs &gt;= 240.0 kcal/100ml; volume: 500.0 ml vs = 125.0 ml</t>
        </is>
      </c>
      <c r="L431" s="2" t="inlineStr"/>
      <c r="M431" s="2" t="inlineStr">
        <is>
          <t>Not verified: the only agreement is on formulation, which nearly every product in the catalogue shares; FAIL energy: 103.0 does not satisfy &gt;= 240.0; FAIL volume: 500.0 ml != 125.0 ml</t>
        </is>
      </c>
    </row>
    <row r="432">
      <c r="A432" s="2" t="inlineStr">
        <is>
          <t>92</t>
        </is>
      </c>
      <c r="B432" s="2" t="inlineStr">
        <is>
          <t>Īpašiem medicīniskiem nolūkiem paredzēta pārtika, šķidra, pacientu pilnvērtīga uztura nodrošināšanai cilvēkiem, kuri nevar uznemt pilnvērtīgu uzturu k</t>
        </is>
      </c>
      <c r="C432" s="2" t="inlineStr">
        <is>
          <t>nutrition</t>
        </is>
      </c>
      <c r="D432" s="2" t="n">
        <v>2</v>
      </c>
      <c r="E432" s="2" t="inlineStr">
        <is>
          <t>Isosource Standard 1000 ml</t>
        </is>
      </c>
      <c r="F432" s="4" t="inlineStr">
        <is>
          <t>NON_COMPLIANT</t>
        </is>
      </c>
      <c r="G432" s="2" t="n">
        <v>0</v>
      </c>
      <c r="H432" s="2" t="n">
        <v>1</v>
      </c>
      <c r="I432" s="2" t="n">
        <v>2</v>
      </c>
      <c r="J432" s="2" t="n">
        <v>0</v>
      </c>
      <c r="K432" s="2" t="inlineStr">
        <is>
          <t>energy: 103.0 kcal/100ml vs &gt;= 240.0 kcal/100ml; volume: 1000.0 ml vs = 125.0 ml</t>
        </is>
      </c>
      <c r="L432" s="2" t="inlineStr"/>
      <c r="M432" s="2" t="inlineStr">
        <is>
          <t>Not verified: the only agreement is on formulation, which nearly every product in the catalogue shares; FAIL energy: 103.0 does not satisfy &gt;= 240.0; FAIL volume: 1000.0 ml != 125.0 ml</t>
        </is>
      </c>
    </row>
    <row r="433">
      <c r="A433" s="2" t="inlineStr">
        <is>
          <t>92</t>
        </is>
      </c>
      <c r="B433" s="2" t="inlineStr">
        <is>
          <t>Īpašiem medicīniskiem nolūkiem paredzēta pārtika, šķidra, pacientu pilnvērtīga uztura nodrošināšanai cilvēkiem, kuri nevar uznemt pilnvērtīgu uzturu k</t>
        </is>
      </c>
      <c r="C433" s="2" t="inlineStr">
        <is>
          <t>nutrition</t>
        </is>
      </c>
      <c r="D433" s="2" t="n">
        <v>3</v>
      </c>
      <c r="E433" s="2" t="inlineStr">
        <is>
          <t>Isosource Standard Fibre 500 ml</t>
        </is>
      </c>
      <c r="F433" s="4" t="inlineStr">
        <is>
          <t>NON_COMPLIANT</t>
        </is>
      </c>
      <c r="G433" s="2" t="n">
        <v>0</v>
      </c>
      <c r="H433" s="2" t="n">
        <v>1</v>
      </c>
      <c r="I433" s="2" t="n">
        <v>2</v>
      </c>
      <c r="J433" s="2" t="n">
        <v>0</v>
      </c>
      <c r="K433" s="2" t="inlineStr">
        <is>
          <t>energy: 103.0 kcal/100ml vs &gt;= 240.0 kcal/100ml; volume: 500.0 ml vs = 125.0 ml</t>
        </is>
      </c>
      <c r="L433" s="2" t="inlineStr"/>
      <c r="M433" s="2" t="inlineStr">
        <is>
          <t>Not verified: the only agreement is on formulation, which nearly every product in the catalogue shares; FAIL energy: 103.0 does not satisfy &gt;= 240.0; FAIL volume: 500.0 ml != 125.0 ml</t>
        </is>
      </c>
    </row>
    <row r="434">
      <c r="A434" s="2" t="inlineStr">
        <is>
          <t>92</t>
        </is>
      </c>
      <c r="B434" s="2" t="inlineStr">
        <is>
          <t>Īpašiem medicīniskiem nolūkiem paredzēta pārtika, šķidra, pacientu pilnvērtīga uztura nodrošināšanai cilvēkiem, kuri nevar uznemt pilnvērtīgu uzturu k</t>
        </is>
      </c>
      <c r="C434" s="2" t="inlineStr">
        <is>
          <t>nutrition</t>
        </is>
      </c>
      <c r="D434" s="2" t="n">
        <v>4</v>
      </c>
      <c r="E434" s="2" t="inlineStr">
        <is>
          <t>Isosource Standard Fibre 1000 ml</t>
        </is>
      </c>
      <c r="F434" s="4" t="inlineStr">
        <is>
          <t>NON_COMPLIANT</t>
        </is>
      </c>
      <c r="G434" s="2" t="n">
        <v>0</v>
      </c>
      <c r="H434" s="2" t="n">
        <v>1</v>
      </c>
      <c r="I434" s="2" t="n">
        <v>2</v>
      </c>
      <c r="J434" s="2" t="n">
        <v>0</v>
      </c>
      <c r="K434" s="2" t="inlineStr">
        <is>
          <t>energy: 103.0 kcal/100ml vs &gt;= 240.0 kcal/100ml; volume: 1000.0 ml vs = 125.0 ml</t>
        </is>
      </c>
      <c r="L434" s="2" t="inlineStr"/>
      <c r="M434" s="2" t="inlineStr">
        <is>
          <t>Not verified: the only agreement is on formulation, which nearly every product in the catalogue shares; FAIL energy: 103.0 does not satisfy &gt;= 240.0; FAIL volume: 1000.0 ml != 125.0 ml</t>
        </is>
      </c>
    </row>
    <row r="435">
      <c r="A435" s="2" t="inlineStr">
        <is>
          <t>92</t>
        </is>
      </c>
      <c r="B435" s="2" t="inlineStr">
        <is>
          <t>Īpašiem medicīniskiem nolūkiem paredzēta pārtika, šķidra, pacientu pilnvērtīga uztura nodrošināšanai cilvēkiem, kuri nevar uznemt pilnvērtīgu uzturu k</t>
        </is>
      </c>
      <c r="C435" s="2" t="inlineStr">
        <is>
          <t>nutrition</t>
        </is>
      </c>
      <c r="D435" s="2" t="n">
        <v>5</v>
      </c>
      <c r="E435" s="2" t="inlineStr">
        <is>
          <t>Isosource Energy 500 ml</t>
        </is>
      </c>
      <c r="F435" s="4" t="inlineStr">
        <is>
          <t>NON_COMPLIANT</t>
        </is>
      </c>
      <c r="G435" s="2" t="n">
        <v>0</v>
      </c>
      <c r="H435" s="2" t="n">
        <v>1</v>
      </c>
      <c r="I435" s="2" t="n">
        <v>2</v>
      </c>
      <c r="J435" s="2" t="n">
        <v>0</v>
      </c>
      <c r="K435" s="2" t="inlineStr">
        <is>
          <t>energy: 159.0 kcal/100ml vs &gt;= 240.0 kcal/100ml; volume: 500.0 ml vs = 125.0 ml</t>
        </is>
      </c>
      <c r="L435" s="2" t="inlineStr"/>
      <c r="M435" s="2" t="inlineStr">
        <is>
          <t>Not verified: the only agreement is on formulation, which nearly every product in the catalogue shares; FAIL energy: 159.0 does not satisfy &gt;= 240.0; FAIL volume: 500.0 ml != 125.0 ml</t>
        </is>
      </c>
    </row>
    <row r="436">
      <c r="A436" s="2" t="inlineStr">
        <is>
          <t>93</t>
        </is>
      </c>
      <c r="B436" s="2" t="inlineStr">
        <is>
          <t>Īpašiem medicīniskiem nolūkiem paredzēta pārtika, šķidra, pacientu pilnvērtīga uztura nodrošināšanai cilvēkiem ar dažāda veida hroniskām un nedzīstošā</t>
        </is>
      </c>
      <c r="C436" s="2" t="inlineStr">
        <is>
          <t>nutrition</t>
        </is>
      </c>
      <c r="D436" s="2" t="n">
        <v>1</v>
      </c>
      <c r="E436" s="2" t="inlineStr">
        <is>
          <t>Resource Protein strawberry 200ml</t>
        </is>
      </c>
      <c r="F436" s="3" t="inlineStr">
        <is>
          <t>COMPLIANT</t>
        </is>
      </c>
      <c r="G436" s="2" t="n">
        <v>1</v>
      </c>
      <c r="H436" s="2" t="n">
        <v>4</v>
      </c>
      <c r="I436" s="2" t="n">
        <v>0</v>
      </c>
      <c r="J436" s="2" t="n">
        <v>0</v>
      </c>
      <c r="K436" s="2" t="inlineStr"/>
      <c r="L436" s="2" t="inlineStr"/>
      <c r="M436" s="2" t="inlineStr">
        <is>
          <t>All checked criteria passed</t>
        </is>
      </c>
    </row>
    <row r="437">
      <c r="A437" s="2" t="inlineStr">
        <is>
          <t>93</t>
        </is>
      </c>
      <c r="B437" s="2" t="inlineStr">
        <is>
          <t>Īpašiem medicīniskiem nolūkiem paredzēta pārtika, šķidra, pacientu pilnvērtīga uztura nodrošināšanai cilvēkiem ar dažāda veida hroniskām un nedzīstošā</t>
        </is>
      </c>
      <c r="C437" s="2" t="inlineStr">
        <is>
          <t>nutrition</t>
        </is>
      </c>
      <c r="D437" s="2" t="n">
        <v>2</v>
      </c>
      <c r="E437" s="2" t="inlineStr">
        <is>
          <t>Resource Protein chocolate 200ml</t>
        </is>
      </c>
      <c r="F437" s="3" t="inlineStr">
        <is>
          <t>COMPLIANT</t>
        </is>
      </c>
      <c r="G437" s="2" t="n">
        <v>1</v>
      </c>
      <c r="H437" s="2" t="n">
        <v>4</v>
      </c>
      <c r="I437" s="2" t="n">
        <v>0</v>
      </c>
      <c r="J437" s="2" t="n">
        <v>0</v>
      </c>
      <c r="K437" s="2" t="inlineStr"/>
      <c r="L437" s="2" t="inlineStr"/>
      <c r="M437" s="2" t="inlineStr">
        <is>
          <t>All checked criteria passed</t>
        </is>
      </c>
    </row>
    <row r="438">
      <c r="A438" s="2" t="inlineStr">
        <is>
          <t>93</t>
        </is>
      </c>
      <c r="B438" s="2" t="inlineStr">
        <is>
          <t>Īpašiem medicīniskiem nolūkiem paredzēta pārtika, šķidra, pacientu pilnvērtīga uztura nodrošināšanai cilvēkiem ar dažāda veida hroniskām un nedzīstošā</t>
        </is>
      </c>
      <c r="C438" s="2" t="inlineStr">
        <is>
          <t>nutrition</t>
        </is>
      </c>
      <c r="D438" s="2" t="n">
        <v>3</v>
      </c>
      <c r="E438" s="2" t="inlineStr">
        <is>
          <t>Resource 2.0 vanilla 200ml</t>
        </is>
      </c>
      <c r="F438" s="3" t="inlineStr">
        <is>
          <t>COMPLIANT</t>
        </is>
      </c>
      <c r="G438" s="2" t="n">
        <v>1</v>
      </c>
      <c r="H438" s="2" t="n">
        <v>4</v>
      </c>
      <c r="I438" s="2" t="n">
        <v>0</v>
      </c>
      <c r="J438" s="2" t="n">
        <v>0</v>
      </c>
      <c r="K438" s="2" t="inlineStr"/>
      <c r="L438" s="2" t="inlineStr"/>
      <c r="M438" s="2" t="inlineStr">
        <is>
          <t>All checked criteria passed</t>
        </is>
      </c>
    </row>
    <row r="439">
      <c r="A439" s="2" t="inlineStr">
        <is>
          <t>93</t>
        </is>
      </c>
      <c r="B439" s="2" t="inlineStr">
        <is>
          <t>Īpašiem medicīniskiem nolūkiem paredzēta pārtika, šķidra, pacientu pilnvērtīga uztura nodrošināšanai cilvēkiem ar dažāda veida hroniskām un nedzīstošā</t>
        </is>
      </c>
      <c r="C439" s="2" t="inlineStr">
        <is>
          <t>nutrition</t>
        </is>
      </c>
      <c r="D439" s="2" t="n">
        <v>4</v>
      </c>
      <c r="E439" s="2" t="inlineStr">
        <is>
          <t>Resource 2.0 apricot 200ml</t>
        </is>
      </c>
      <c r="F439" s="3" t="inlineStr">
        <is>
          <t>COMPLIANT</t>
        </is>
      </c>
      <c r="G439" s="2" t="n">
        <v>1</v>
      </c>
      <c r="H439" s="2" t="n">
        <v>4</v>
      </c>
      <c r="I439" s="2" t="n">
        <v>0</v>
      </c>
      <c r="J439" s="2" t="n">
        <v>0</v>
      </c>
      <c r="K439" s="2" t="inlineStr"/>
      <c r="L439" s="2" t="inlineStr"/>
      <c r="M439" s="2" t="inlineStr">
        <is>
          <t>All checked criteria passed</t>
        </is>
      </c>
    </row>
    <row r="440">
      <c r="A440" s="2" t="inlineStr">
        <is>
          <t>93</t>
        </is>
      </c>
      <c r="B440" s="2" t="inlineStr">
        <is>
          <t>Īpašiem medicīniskiem nolūkiem paredzēta pārtika, šķidra, pacientu pilnvērtīga uztura nodrošināšanai cilvēkiem ar dažāda veida hroniskām un nedzīstošā</t>
        </is>
      </c>
      <c r="C440" s="2" t="inlineStr">
        <is>
          <t>nutrition</t>
        </is>
      </c>
      <c r="D440" s="2" t="n">
        <v>5</v>
      </c>
      <c r="E440" s="2" t="inlineStr">
        <is>
          <t>Resource 2.0 Fibre forest berry 200ml</t>
        </is>
      </c>
      <c r="F440" s="3" t="inlineStr">
        <is>
          <t>COMPLIANT</t>
        </is>
      </c>
      <c r="G440" s="2" t="n">
        <v>1</v>
      </c>
      <c r="H440" s="2" t="n">
        <v>4</v>
      </c>
      <c r="I440" s="2" t="n">
        <v>0</v>
      </c>
      <c r="J440" s="2" t="n">
        <v>0</v>
      </c>
      <c r="K440" s="2" t="inlineStr"/>
      <c r="L440" s="2" t="inlineStr"/>
      <c r="M440" s="2" t="inlineStr">
        <is>
          <t>All checked criteria passed</t>
        </is>
      </c>
    </row>
    <row r="441">
      <c r="A441" s="2" t="inlineStr">
        <is>
          <t>94</t>
        </is>
      </c>
      <c r="B441" s="2" t="inlineStr">
        <is>
          <t>Īpašiem medicīniskiem nolūkiem paredzēta pārtika, šķidra, pacientu pilnvērtīga uztura nodrošināšanai hiperglikēmijas vai cukura diabēta pacientiem, ku</t>
        </is>
      </c>
      <c r="C441" s="2" t="inlineStr">
        <is>
          <t>nutrition</t>
        </is>
      </c>
      <c r="D441" s="2" t="n">
        <v>1</v>
      </c>
      <c r="E441" s="2" t="inlineStr">
        <is>
          <t>Resource Protein strawberry 200ml</t>
        </is>
      </c>
      <c r="F441" s="3" t="inlineStr">
        <is>
          <t>COMPLIANT</t>
        </is>
      </c>
      <c r="G441" s="2" t="n">
        <v>1</v>
      </c>
      <c r="H441" s="2" t="n">
        <v>4</v>
      </c>
      <c r="I441" s="2" t="n">
        <v>0</v>
      </c>
      <c r="J441" s="2" t="n">
        <v>0</v>
      </c>
      <c r="K441" s="2" t="inlineStr"/>
      <c r="L441" s="2" t="inlineStr"/>
      <c r="M441" s="2" t="inlineStr">
        <is>
          <t>All checked criteria passed</t>
        </is>
      </c>
    </row>
    <row r="442">
      <c r="A442" s="2" t="inlineStr">
        <is>
          <t>94</t>
        </is>
      </c>
      <c r="B442" s="2" t="inlineStr">
        <is>
          <t>Īpašiem medicīniskiem nolūkiem paredzēta pārtika, šķidra, pacientu pilnvērtīga uztura nodrošināšanai hiperglikēmijas vai cukura diabēta pacientiem, ku</t>
        </is>
      </c>
      <c r="C442" s="2" t="inlineStr">
        <is>
          <t>nutrition</t>
        </is>
      </c>
      <c r="D442" s="2" t="n">
        <v>2</v>
      </c>
      <c r="E442" s="2" t="inlineStr">
        <is>
          <t>Resource Protein chocolate 200ml</t>
        </is>
      </c>
      <c r="F442" s="3" t="inlineStr">
        <is>
          <t>COMPLIANT</t>
        </is>
      </c>
      <c r="G442" s="2" t="n">
        <v>1</v>
      </c>
      <c r="H442" s="2" t="n">
        <v>4</v>
      </c>
      <c r="I442" s="2" t="n">
        <v>0</v>
      </c>
      <c r="J442" s="2" t="n">
        <v>0</v>
      </c>
      <c r="K442" s="2" t="inlineStr"/>
      <c r="L442" s="2" t="inlineStr"/>
      <c r="M442" s="2" t="inlineStr">
        <is>
          <t>All checked criteria passed</t>
        </is>
      </c>
    </row>
    <row r="443">
      <c r="A443" s="2" t="inlineStr">
        <is>
          <t>94</t>
        </is>
      </c>
      <c r="B443" s="2" t="inlineStr">
        <is>
          <t>Īpašiem medicīniskiem nolūkiem paredzēta pārtika, šķidra, pacientu pilnvērtīga uztura nodrošināšanai hiperglikēmijas vai cukura diabēta pacientiem, ku</t>
        </is>
      </c>
      <c r="C443" s="2" t="inlineStr">
        <is>
          <t>nutrition</t>
        </is>
      </c>
      <c r="D443" s="2" t="n">
        <v>3</v>
      </c>
      <c r="E443" s="2" t="inlineStr">
        <is>
          <t>Resource 2.0 vanilla 200ml</t>
        </is>
      </c>
      <c r="F443" s="3" t="inlineStr">
        <is>
          <t>COMPLIANT</t>
        </is>
      </c>
      <c r="G443" s="2" t="n">
        <v>1</v>
      </c>
      <c r="H443" s="2" t="n">
        <v>4</v>
      </c>
      <c r="I443" s="2" t="n">
        <v>0</v>
      </c>
      <c r="J443" s="2" t="n">
        <v>0</v>
      </c>
      <c r="K443" s="2" t="inlineStr"/>
      <c r="L443" s="2" t="inlineStr"/>
      <c r="M443" s="2" t="inlineStr">
        <is>
          <t>All checked criteria passed</t>
        </is>
      </c>
    </row>
    <row r="444">
      <c r="A444" s="2" t="inlineStr">
        <is>
          <t>94</t>
        </is>
      </c>
      <c r="B444" s="2" t="inlineStr">
        <is>
          <t>Īpašiem medicīniskiem nolūkiem paredzēta pārtika, šķidra, pacientu pilnvērtīga uztura nodrošināšanai hiperglikēmijas vai cukura diabēta pacientiem, ku</t>
        </is>
      </c>
      <c r="C444" s="2" t="inlineStr">
        <is>
          <t>nutrition</t>
        </is>
      </c>
      <c r="D444" s="2" t="n">
        <v>4</v>
      </c>
      <c r="E444" s="2" t="inlineStr">
        <is>
          <t>Resource 2.0 apricot 200ml</t>
        </is>
      </c>
      <c r="F444" s="3" t="inlineStr">
        <is>
          <t>COMPLIANT</t>
        </is>
      </c>
      <c r="G444" s="2" t="n">
        <v>1</v>
      </c>
      <c r="H444" s="2" t="n">
        <v>4</v>
      </c>
      <c r="I444" s="2" t="n">
        <v>0</v>
      </c>
      <c r="J444" s="2" t="n">
        <v>0</v>
      </c>
      <c r="K444" s="2" t="inlineStr"/>
      <c r="L444" s="2" t="inlineStr"/>
      <c r="M444" s="2" t="inlineStr">
        <is>
          <t>All checked criteria passed</t>
        </is>
      </c>
    </row>
    <row r="445">
      <c r="A445" s="2" t="inlineStr">
        <is>
          <t>94</t>
        </is>
      </c>
      <c r="B445" s="2" t="inlineStr">
        <is>
          <t>Īpašiem medicīniskiem nolūkiem paredzēta pārtika, šķidra, pacientu pilnvērtīga uztura nodrošināšanai hiperglikēmijas vai cukura diabēta pacientiem, ku</t>
        </is>
      </c>
      <c r="C445" s="2" t="inlineStr">
        <is>
          <t>nutrition</t>
        </is>
      </c>
      <c r="D445" s="2" t="n">
        <v>5</v>
      </c>
      <c r="E445" s="2" t="inlineStr">
        <is>
          <t>Resource 2.0 Fibre forest berry 200ml</t>
        </is>
      </c>
      <c r="F445" s="3" t="inlineStr">
        <is>
          <t>COMPLIANT</t>
        </is>
      </c>
      <c r="G445" s="2" t="n">
        <v>1</v>
      </c>
      <c r="H445" s="2" t="n">
        <v>4</v>
      </c>
      <c r="I445" s="2" t="n">
        <v>0</v>
      </c>
      <c r="J445" s="2" t="n">
        <v>0</v>
      </c>
      <c r="K445" s="2" t="inlineStr"/>
      <c r="L445" s="2" t="inlineStr"/>
      <c r="M445" s="2" t="inlineStr">
        <is>
          <t>All checked criteria passed</t>
        </is>
      </c>
    </row>
    <row r="446">
      <c r="A446" s="2" t="inlineStr">
        <is>
          <t>95</t>
        </is>
      </c>
      <c r="B446" s="2" t="inlineStr">
        <is>
          <t>Īpašiem medicīniskiem nolūkiem paredzēta pārtika, šķidra, pacientu pilnvērtīga uztura nodrošināšanai cilvēkiem ar nieru mazspēju, kuri nevar uznemt pi</t>
        </is>
      </c>
      <c r="C446" s="2" t="inlineStr">
        <is>
          <t>nutrition</t>
        </is>
      </c>
      <c r="D446" s="2" t="n">
        <v>1</v>
      </c>
      <c r="E446" s="2" t="inlineStr">
        <is>
          <t>Isosource 2.0 Protein Fibre 500 ml</t>
        </is>
      </c>
      <c r="F446" s="4" t="inlineStr">
        <is>
          <t>NON_COMPLIANT</t>
        </is>
      </c>
      <c r="G446" s="2" t="n">
        <v>0.667</v>
      </c>
      <c r="H446" s="2" t="n">
        <v>2</v>
      </c>
      <c r="I446" s="2" t="n">
        <v>1</v>
      </c>
      <c r="J446" s="2" t="n">
        <v>0</v>
      </c>
      <c r="K446" s="2" t="inlineStr">
        <is>
          <t>volume: 500.0 ml vs = 125.0 ml</t>
        </is>
      </c>
      <c r="L446" s="2" t="inlineStr"/>
      <c r="M446" s="2" t="inlineStr">
        <is>
          <t>FAIL volume: 500.0 ml != 125.0 ml</t>
        </is>
      </c>
    </row>
    <row r="447">
      <c r="A447" s="2" t="inlineStr">
        <is>
          <t>95</t>
        </is>
      </c>
      <c r="B447" s="2" t="inlineStr">
        <is>
          <t>Īpašiem medicīniskiem nolūkiem paredzēta pārtika, šķidra, pacientu pilnvērtīga uztura nodrošināšanai cilvēkiem ar nieru mazspēju, kuri nevar uznemt pi</t>
        </is>
      </c>
      <c r="C447" s="2" t="inlineStr">
        <is>
          <t>nutrition</t>
        </is>
      </c>
      <c r="D447" s="2" t="n">
        <v>2</v>
      </c>
      <c r="E447" s="2" t="inlineStr">
        <is>
          <t>Isosource 2.0 Protein 500 ml</t>
        </is>
      </c>
      <c r="F447" s="4" t="inlineStr">
        <is>
          <t>NON_COMPLIANT</t>
        </is>
      </c>
      <c r="G447" s="2" t="n">
        <v>0.667</v>
      </c>
      <c r="H447" s="2" t="n">
        <v>2</v>
      </c>
      <c r="I447" s="2" t="n">
        <v>1</v>
      </c>
      <c r="J447" s="2" t="n">
        <v>0</v>
      </c>
      <c r="K447" s="2" t="inlineStr">
        <is>
          <t>volume: 500.0 ml vs = 125.0 ml</t>
        </is>
      </c>
      <c r="L447" s="2" t="inlineStr"/>
      <c r="M447" s="2" t="inlineStr">
        <is>
          <t>FAIL volume: 500.0 ml != 125.0 ml</t>
        </is>
      </c>
    </row>
    <row r="448">
      <c r="A448" s="2" t="inlineStr">
        <is>
          <t>95</t>
        </is>
      </c>
      <c r="B448" s="2" t="inlineStr">
        <is>
          <t>Īpašiem medicīniskiem nolūkiem paredzēta pārtika, šķidra, pacientu pilnvērtīga uztura nodrošināšanai cilvēkiem ar nieru mazspēju, kuri nevar uznemt pi</t>
        </is>
      </c>
      <c r="C448" s="2" t="inlineStr">
        <is>
          <t>nutrition</t>
        </is>
      </c>
      <c r="D448" s="2" t="n">
        <v>3</v>
      </c>
      <c r="E448" s="2" t="inlineStr">
        <is>
          <t>Peptamen 2.0 Enteral 500 ml</t>
        </is>
      </c>
      <c r="F448" s="4" t="inlineStr">
        <is>
          <t>NON_COMPLIANT</t>
        </is>
      </c>
      <c r="G448" s="2" t="n">
        <v>0.667</v>
      </c>
      <c r="H448" s="2" t="n">
        <v>2</v>
      </c>
      <c r="I448" s="2" t="n">
        <v>1</v>
      </c>
      <c r="J448" s="2" t="n">
        <v>0</v>
      </c>
      <c r="K448" s="2" t="inlineStr">
        <is>
          <t>volume: 500.0 ml vs = 125.0 ml</t>
        </is>
      </c>
      <c r="L448" s="2" t="inlineStr"/>
      <c r="M448" s="2" t="inlineStr">
        <is>
          <t>FAIL volume: 500.0 ml != 125.0 ml</t>
        </is>
      </c>
    </row>
    <row r="449">
      <c r="A449" s="2" t="inlineStr">
        <is>
          <t>95</t>
        </is>
      </c>
      <c r="B449" s="2" t="inlineStr">
        <is>
          <t>Īpašiem medicīniskiem nolūkiem paredzēta pārtika, šķidra, pacientu pilnvērtīga uztura nodrošināšanai cilvēkiem ar nieru mazspēju, kuri nevar uznemt pi</t>
        </is>
      </c>
      <c r="C449" s="2" t="inlineStr">
        <is>
          <t>nutrition</t>
        </is>
      </c>
      <c r="D449" s="2" t="n">
        <v>4</v>
      </c>
      <c r="E449" s="2" t="inlineStr">
        <is>
          <t>Resource 2.0 vanilla 200ml</t>
        </is>
      </c>
      <c r="F449" s="4" t="inlineStr">
        <is>
          <t>NON_COMPLIANT</t>
        </is>
      </c>
      <c r="G449" s="2" t="n">
        <v>0.667</v>
      </c>
      <c r="H449" s="2" t="n">
        <v>2</v>
      </c>
      <c r="I449" s="2" t="n">
        <v>1</v>
      </c>
      <c r="J449" s="2" t="n">
        <v>0</v>
      </c>
      <c r="K449" s="2" t="inlineStr">
        <is>
          <t>volume: 200.0 ml vs = 125.0 ml</t>
        </is>
      </c>
      <c r="L449" s="2" t="inlineStr"/>
      <c r="M449" s="2" t="inlineStr">
        <is>
          <t>FAIL volume: 200.0 ml != 125.0 ml</t>
        </is>
      </c>
    </row>
    <row r="450">
      <c r="A450" s="2" t="inlineStr">
        <is>
          <t>95</t>
        </is>
      </c>
      <c r="B450" s="2" t="inlineStr">
        <is>
          <t>Īpašiem medicīniskiem nolūkiem paredzēta pārtika, šķidra, pacientu pilnvērtīga uztura nodrošināšanai cilvēkiem ar nieru mazspēju, kuri nevar uznemt pi</t>
        </is>
      </c>
      <c r="C450" s="2" t="inlineStr">
        <is>
          <t>nutrition</t>
        </is>
      </c>
      <c r="D450" s="2" t="n">
        <v>5</v>
      </c>
      <c r="E450" s="2" t="inlineStr">
        <is>
          <t>Resource 2.0 apricot 200ml</t>
        </is>
      </c>
      <c r="F450" s="4" t="inlineStr">
        <is>
          <t>NON_COMPLIANT</t>
        </is>
      </c>
      <c r="G450" s="2" t="n">
        <v>0.667</v>
      </c>
      <c r="H450" s="2" t="n">
        <v>2</v>
      </c>
      <c r="I450" s="2" t="n">
        <v>1</v>
      </c>
      <c r="J450" s="2" t="n">
        <v>0</v>
      </c>
      <c r="K450" s="2" t="inlineStr">
        <is>
          <t>volume: 200.0 ml vs = 125.0 ml</t>
        </is>
      </c>
      <c r="L450" s="2" t="inlineStr"/>
      <c r="M450" s="2" t="inlineStr">
        <is>
          <t>FAIL volume: 200.0 ml != 125.0 ml</t>
        </is>
      </c>
    </row>
    <row r="451">
      <c r="A451" s="2" t="inlineStr">
        <is>
          <t>96</t>
        </is>
      </c>
      <c r="B451" s="2" t="inlineStr">
        <is>
          <t>Īpašiem medicīniskiem nolūkiem paredzēta pārtika, šķidra, pacientu pilnvērtīga uztura nodrošināšanai cilvēkiem ar nieru mazspēju, kuriem tiek veikta d</t>
        </is>
      </c>
      <c r="C451" s="2" t="inlineStr">
        <is>
          <t>nutrition</t>
        </is>
      </c>
      <c r="D451" s="2" t="n">
        <v>1</v>
      </c>
      <c r="E451" s="2" t="inlineStr">
        <is>
          <t>Isosource 2.0 Protein Fibre 500 ml</t>
        </is>
      </c>
      <c r="F451" s="4" t="inlineStr">
        <is>
          <t>NON_COMPLIANT</t>
        </is>
      </c>
      <c r="G451" s="2" t="n">
        <v>0.667</v>
      </c>
      <c r="H451" s="2" t="n">
        <v>2</v>
      </c>
      <c r="I451" s="2" t="n">
        <v>1</v>
      </c>
      <c r="J451" s="2" t="n">
        <v>0</v>
      </c>
      <c r="K451" s="2" t="inlineStr">
        <is>
          <t>volume: 500.0 ml vs = 125.0 ml</t>
        </is>
      </c>
      <c r="L451" s="2" t="inlineStr"/>
      <c r="M451" s="2" t="inlineStr">
        <is>
          <t>FAIL volume: 500.0 ml != 125.0 ml</t>
        </is>
      </c>
    </row>
    <row r="452">
      <c r="A452" s="2" t="inlineStr">
        <is>
          <t>96</t>
        </is>
      </c>
      <c r="B452" s="2" t="inlineStr">
        <is>
          <t>Īpašiem medicīniskiem nolūkiem paredzēta pārtika, šķidra, pacientu pilnvērtīga uztura nodrošināšanai cilvēkiem ar nieru mazspēju, kuriem tiek veikta d</t>
        </is>
      </c>
      <c r="C452" s="2" t="inlineStr">
        <is>
          <t>nutrition</t>
        </is>
      </c>
      <c r="D452" s="2" t="n">
        <v>2</v>
      </c>
      <c r="E452" s="2" t="inlineStr">
        <is>
          <t>Isosource 2.0 Protein 500 ml</t>
        </is>
      </c>
      <c r="F452" s="4" t="inlineStr">
        <is>
          <t>NON_COMPLIANT</t>
        </is>
      </c>
      <c r="G452" s="2" t="n">
        <v>0.667</v>
      </c>
      <c r="H452" s="2" t="n">
        <v>2</v>
      </c>
      <c r="I452" s="2" t="n">
        <v>1</v>
      </c>
      <c r="J452" s="2" t="n">
        <v>0</v>
      </c>
      <c r="K452" s="2" t="inlineStr">
        <is>
          <t>volume: 500.0 ml vs = 125.0 ml</t>
        </is>
      </c>
      <c r="L452" s="2" t="inlineStr"/>
      <c r="M452" s="2" t="inlineStr">
        <is>
          <t>FAIL volume: 500.0 ml != 125.0 ml</t>
        </is>
      </c>
    </row>
    <row r="453">
      <c r="A453" s="2" t="inlineStr">
        <is>
          <t>96</t>
        </is>
      </c>
      <c r="B453" s="2" t="inlineStr">
        <is>
          <t>Īpašiem medicīniskiem nolūkiem paredzēta pārtika, šķidra, pacientu pilnvērtīga uztura nodrošināšanai cilvēkiem ar nieru mazspēju, kuriem tiek veikta d</t>
        </is>
      </c>
      <c r="C453" s="2" t="inlineStr">
        <is>
          <t>nutrition</t>
        </is>
      </c>
      <c r="D453" s="2" t="n">
        <v>3</v>
      </c>
      <c r="E453" s="2" t="inlineStr">
        <is>
          <t>Peptamen 2.0 Enteral 500 ml</t>
        </is>
      </c>
      <c r="F453" s="4" t="inlineStr">
        <is>
          <t>NON_COMPLIANT</t>
        </is>
      </c>
      <c r="G453" s="2" t="n">
        <v>0.667</v>
      </c>
      <c r="H453" s="2" t="n">
        <v>2</v>
      </c>
      <c r="I453" s="2" t="n">
        <v>1</v>
      </c>
      <c r="J453" s="2" t="n">
        <v>0</v>
      </c>
      <c r="K453" s="2" t="inlineStr">
        <is>
          <t>volume: 500.0 ml vs = 125.0 ml</t>
        </is>
      </c>
      <c r="L453" s="2" t="inlineStr"/>
      <c r="M453" s="2" t="inlineStr">
        <is>
          <t>FAIL volume: 500.0 ml != 125.0 ml</t>
        </is>
      </c>
    </row>
    <row r="454">
      <c r="A454" s="2" t="inlineStr">
        <is>
          <t>96</t>
        </is>
      </c>
      <c r="B454" s="2" t="inlineStr">
        <is>
          <t>Īpašiem medicīniskiem nolūkiem paredzēta pārtika, šķidra, pacientu pilnvērtīga uztura nodrošināšanai cilvēkiem ar nieru mazspēju, kuriem tiek veikta d</t>
        </is>
      </c>
      <c r="C454" s="2" t="inlineStr">
        <is>
          <t>nutrition</t>
        </is>
      </c>
      <c r="D454" s="2" t="n">
        <v>4</v>
      </c>
      <c r="E454" s="2" t="inlineStr">
        <is>
          <t>Resource 2.0 vanilla 200ml</t>
        </is>
      </c>
      <c r="F454" s="4" t="inlineStr">
        <is>
          <t>NON_COMPLIANT</t>
        </is>
      </c>
      <c r="G454" s="2" t="n">
        <v>0.667</v>
      </c>
      <c r="H454" s="2" t="n">
        <v>2</v>
      </c>
      <c r="I454" s="2" t="n">
        <v>1</v>
      </c>
      <c r="J454" s="2" t="n">
        <v>0</v>
      </c>
      <c r="K454" s="2" t="inlineStr">
        <is>
          <t>volume: 200.0 ml vs = 125.0 ml</t>
        </is>
      </c>
      <c r="L454" s="2" t="inlineStr"/>
      <c r="M454" s="2" t="inlineStr">
        <is>
          <t>FAIL volume: 200.0 ml != 125.0 ml</t>
        </is>
      </c>
    </row>
    <row r="455">
      <c r="A455" s="2" t="inlineStr">
        <is>
          <t>96</t>
        </is>
      </c>
      <c r="B455" s="2" t="inlineStr">
        <is>
          <t>Īpašiem medicīniskiem nolūkiem paredzēta pārtika, šķidra, pacientu pilnvērtīga uztura nodrošināšanai cilvēkiem ar nieru mazspēju, kuriem tiek veikta d</t>
        </is>
      </c>
      <c r="C455" s="2" t="inlineStr">
        <is>
          <t>nutrition</t>
        </is>
      </c>
      <c r="D455" s="2" t="n">
        <v>5</v>
      </c>
      <c r="E455" s="2" t="inlineStr">
        <is>
          <t>Resource 2.0 apricot 200ml</t>
        </is>
      </c>
      <c r="F455" s="4" t="inlineStr">
        <is>
          <t>NON_COMPLIANT</t>
        </is>
      </c>
      <c r="G455" s="2" t="n">
        <v>0.667</v>
      </c>
      <c r="H455" s="2" t="n">
        <v>2</v>
      </c>
      <c r="I455" s="2" t="n">
        <v>1</v>
      </c>
      <c r="J455" s="2" t="n">
        <v>0</v>
      </c>
      <c r="K455" s="2" t="inlineStr">
        <is>
          <t>volume: 200.0 ml vs = 125.0 ml</t>
        </is>
      </c>
      <c r="L455" s="2" t="inlineStr"/>
      <c r="M455" s="2" t="inlineStr">
        <is>
          <t>FAIL volume: 200.0 ml != 125.0 ml</t>
        </is>
      </c>
    </row>
    <row r="456">
      <c r="A456" s="2" t="inlineStr">
        <is>
          <t>97</t>
        </is>
      </c>
      <c r="B456" s="2" t="inlineStr">
        <is>
          <t>Šķiedrvielu saturošs pulverveida maisījums.Pacientiem ar nepietiekamu šķiedrvielu uzņemšanu. Satur 4,8 g šķiedrvielas. Produkts ir bez specifiskas gar</t>
        </is>
      </c>
      <c r="C456" s="2" t="inlineStr">
        <is>
          <t>nutrition</t>
        </is>
      </c>
      <c r="D456" s="2" t="n">
        <v>1</v>
      </c>
      <c r="E456" s="2" t="inlineStr">
        <is>
          <t>Althera HMO powder 400g</t>
        </is>
      </c>
      <c r="F456" s="3" t="inlineStr">
        <is>
          <t>COMPLIANT</t>
        </is>
      </c>
      <c r="G456" s="2" t="n">
        <v>1</v>
      </c>
      <c r="H456" s="2" t="n">
        <v>3</v>
      </c>
      <c r="I456" s="2" t="n">
        <v>0</v>
      </c>
      <c r="J456" s="2" t="n">
        <v>0</v>
      </c>
      <c r="K456" s="2" t="inlineStr"/>
      <c r="L456" s="2" t="inlineStr"/>
      <c r="M456" s="2" t="inlineStr">
        <is>
          <t>All checked criteria passed</t>
        </is>
      </c>
    </row>
    <row r="457">
      <c r="A457" s="2" t="inlineStr">
        <is>
          <t>97</t>
        </is>
      </c>
      <c r="B457" s="2" t="inlineStr">
        <is>
          <t>Šķiedrvielu saturošs pulverveida maisījums.Pacientiem ar nepietiekamu šķiedrvielu uzņemšanu. Satur 4,8 g šķiedrvielas. Produkts ir bez specifiskas gar</t>
        </is>
      </c>
      <c r="C457" s="2" t="inlineStr">
        <is>
          <t>nutrition</t>
        </is>
      </c>
      <c r="D457" s="2" t="n">
        <v>2</v>
      </c>
      <c r="E457" s="2" t="inlineStr">
        <is>
          <t>Alfamino HMO powder 400g</t>
        </is>
      </c>
      <c r="F457" s="3" t="inlineStr">
        <is>
          <t>COMPLIANT</t>
        </is>
      </c>
      <c r="G457" s="2" t="n">
        <v>1</v>
      </c>
      <c r="H457" s="2" t="n">
        <v>3</v>
      </c>
      <c r="I457" s="2" t="n">
        <v>0</v>
      </c>
      <c r="J457" s="2" t="n">
        <v>0</v>
      </c>
      <c r="K457" s="2" t="inlineStr"/>
      <c r="L457" s="2" t="inlineStr"/>
      <c r="M457" s="2" t="inlineStr">
        <is>
          <t>All checked criteria passed</t>
        </is>
      </c>
    </row>
    <row r="458">
      <c r="A458" s="2" t="inlineStr">
        <is>
          <t>97</t>
        </is>
      </c>
      <c r="B458" s="2" t="inlineStr">
        <is>
          <t>Šķiedrvielu saturošs pulverveida maisījums.Pacientiem ar nepietiekamu šķiedrvielu uzņemšanu. Satur 4,8 g šķiedrvielas. Produkts ir bez specifiskas gar</t>
        </is>
      </c>
      <c r="C458" s="2" t="inlineStr">
        <is>
          <t>nutrition</t>
        </is>
      </c>
      <c r="D458" s="2" t="n">
        <v>3</v>
      </c>
      <c r="E458" s="2" t="inlineStr">
        <is>
          <t>Alfaré HMO powder 400g</t>
        </is>
      </c>
      <c r="F458" s="3" t="inlineStr">
        <is>
          <t>COMPLIANT</t>
        </is>
      </c>
      <c r="G458" s="2" t="n">
        <v>1</v>
      </c>
      <c r="H458" s="2" t="n">
        <v>3</v>
      </c>
      <c r="I458" s="2" t="n">
        <v>0</v>
      </c>
      <c r="J458" s="2" t="n">
        <v>0</v>
      </c>
      <c r="K458" s="2" t="inlineStr"/>
      <c r="L458" s="2" t="inlineStr"/>
      <c r="M458" s="2" t="inlineStr">
        <is>
          <t>All checked criteria passed</t>
        </is>
      </c>
    </row>
    <row r="459">
      <c r="A459" s="2" t="inlineStr">
        <is>
          <t>97</t>
        </is>
      </c>
      <c r="B459" s="2" t="inlineStr">
        <is>
          <t>Šķiedrvielu saturošs pulverveida maisījums.Pacientiem ar nepietiekamu šķiedrvielu uzņemšanu. Satur 4,8 g šķiedrvielas. Produkts ir bez specifiskas gar</t>
        </is>
      </c>
      <c r="C459" s="2" t="inlineStr">
        <is>
          <t>nutrition</t>
        </is>
      </c>
      <c r="D459" s="2" t="n">
        <v>4</v>
      </c>
      <c r="E459" s="2" t="inlineStr">
        <is>
          <t>Resource Junior Probiotic powder 400g</t>
        </is>
      </c>
      <c r="F459" s="3" t="inlineStr">
        <is>
          <t>COMPLIANT</t>
        </is>
      </c>
      <c r="G459" s="2" t="n">
        <v>1</v>
      </c>
      <c r="H459" s="2" t="n">
        <v>3</v>
      </c>
      <c r="I459" s="2" t="n">
        <v>0</v>
      </c>
      <c r="J459" s="2" t="n">
        <v>0</v>
      </c>
      <c r="K459" s="2" t="inlineStr"/>
      <c r="L459" s="2" t="inlineStr"/>
      <c r="M459" s="2" t="inlineStr">
        <is>
          <t>All checked criteria passed</t>
        </is>
      </c>
    </row>
    <row r="460">
      <c r="A460" s="2" t="inlineStr">
        <is>
          <t>97</t>
        </is>
      </c>
      <c r="B460" s="2" t="inlineStr">
        <is>
          <t>Šķiedrvielu saturošs pulverveida maisījums.Pacientiem ar nepietiekamu šķiedrvielu uzņemšanu. Satur 4,8 g šķiedrvielas. Produkts ir bez specifiskas gar</t>
        </is>
      </c>
      <c r="C460" s="2" t="inlineStr">
        <is>
          <t>nutrition</t>
        </is>
      </c>
      <c r="D460" s="2" t="n">
        <v>5</v>
      </c>
      <c r="E460" s="2" t="inlineStr">
        <is>
          <t>Resource Junior powder 400g</t>
        </is>
      </c>
      <c r="F460" s="6" t="inlineStr">
        <is>
          <t>UNKNOWN</t>
        </is>
      </c>
      <c r="G460" s="2" t="n">
        <v>0.667</v>
      </c>
      <c r="H460" s="2" t="n">
        <v>2</v>
      </c>
      <c r="I460" s="2" t="n">
        <v>0</v>
      </c>
      <c r="J460" s="2" t="n">
        <v>1</v>
      </c>
      <c r="K460" s="2" t="inlineStr"/>
      <c r="L460" s="2" t="inlineStr">
        <is>
          <t>contains_fiber</t>
        </is>
      </c>
      <c r="M460" s="2" t="inlineStr">
        <is>
          <t>UNKNOWN contains_fiber: Cannot determine 'contains_fiber' for this product</t>
        </is>
      </c>
    </row>
    <row r="461">
      <c r="A461" s="2" t="inlineStr">
        <is>
          <t>98</t>
        </is>
      </c>
      <c r="B461" s="2" t="inlineStr">
        <is>
          <t>Īpašiem medicīniskiem nolūkiem paredzēta pārtika, šķidra, pacientu pilnvērtīga uztura nodrošināšanai cilvēkiem, kuri nevar uznemt pilnvērtīgu uzturu k</t>
        </is>
      </c>
      <c r="C461" s="2" t="inlineStr">
        <is>
          <t>nutrition</t>
        </is>
      </c>
      <c r="D461" s="2" t="n">
        <v>1</v>
      </c>
      <c r="E461" s="2" t="inlineStr">
        <is>
          <t>Isosource Standard 500 ml</t>
        </is>
      </c>
      <c r="F461" s="4" t="inlineStr">
        <is>
          <t>NON_COMPLIANT</t>
        </is>
      </c>
      <c r="G461" s="2" t="n">
        <v>0</v>
      </c>
      <c r="H461" s="2" t="n">
        <v>1</v>
      </c>
      <c r="I461" s="2" t="n">
        <v>2</v>
      </c>
      <c r="J461" s="2" t="n">
        <v>0</v>
      </c>
      <c r="K461" s="2" t="inlineStr">
        <is>
          <t>energy: 103.0 kcal/100ml vs &gt;= 240.0 kcal/100ml; volume: 500.0 ml vs = 125.0 ml</t>
        </is>
      </c>
      <c r="L461" s="2" t="inlineStr"/>
      <c r="M461" s="2" t="inlineStr">
        <is>
          <t>Not verified: the only agreement is on formulation, which nearly every product in the catalogue shares; FAIL energy: 103.0 does not satisfy &gt;= 240.0; FAIL volume: 500.0 ml != 125.0 ml</t>
        </is>
      </c>
    </row>
    <row r="462">
      <c r="A462" s="2" t="inlineStr">
        <is>
          <t>98</t>
        </is>
      </c>
      <c r="B462" s="2" t="inlineStr">
        <is>
          <t>Īpašiem medicīniskiem nolūkiem paredzēta pārtika, šķidra, pacientu pilnvērtīga uztura nodrošināšanai cilvēkiem, kuri nevar uznemt pilnvērtīgu uzturu k</t>
        </is>
      </c>
      <c r="C462" s="2" t="inlineStr">
        <is>
          <t>nutrition</t>
        </is>
      </c>
      <c r="D462" s="2" t="n">
        <v>2</v>
      </c>
      <c r="E462" s="2" t="inlineStr">
        <is>
          <t>Isosource Standard 1000 ml</t>
        </is>
      </c>
      <c r="F462" s="4" t="inlineStr">
        <is>
          <t>NON_COMPLIANT</t>
        </is>
      </c>
      <c r="G462" s="2" t="n">
        <v>0</v>
      </c>
      <c r="H462" s="2" t="n">
        <v>1</v>
      </c>
      <c r="I462" s="2" t="n">
        <v>2</v>
      </c>
      <c r="J462" s="2" t="n">
        <v>0</v>
      </c>
      <c r="K462" s="2" t="inlineStr">
        <is>
          <t>energy: 103.0 kcal/100ml vs &gt;= 240.0 kcal/100ml; volume: 1000.0 ml vs = 125.0 ml</t>
        </is>
      </c>
      <c r="L462" s="2" t="inlineStr"/>
      <c r="M462" s="2" t="inlineStr">
        <is>
          <t>Not verified: the only agreement is on formulation, which nearly every product in the catalogue shares; FAIL energy: 103.0 does not satisfy &gt;= 240.0; FAIL volume: 1000.0 ml != 125.0 ml</t>
        </is>
      </c>
    </row>
    <row r="463">
      <c r="A463" s="2" t="inlineStr">
        <is>
          <t>98</t>
        </is>
      </c>
      <c r="B463" s="2" t="inlineStr">
        <is>
          <t>Īpašiem medicīniskiem nolūkiem paredzēta pārtika, šķidra, pacientu pilnvērtīga uztura nodrošināšanai cilvēkiem, kuri nevar uznemt pilnvērtīgu uzturu k</t>
        </is>
      </c>
      <c r="C463" s="2" t="inlineStr">
        <is>
          <t>nutrition</t>
        </is>
      </c>
      <c r="D463" s="2" t="n">
        <v>3</v>
      </c>
      <c r="E463" s="2" t="inlineStr">
        <is>
          <t>Isosource Standard Fibre 500 ml</t>
        </is>
      </c>
      <c r="F463" s="4" t="inlineStr">
        <is>
          <t>NON_COMPLIANT</t>
        </is>
      </c>
      <c r="G463" s="2" t="n">
        <v>0</v>
      </c>
      <c r="H463" s="2" t="n">
        <v>1</v>
      </c>
      <c r="I463" s="2" t="n">
        <v>2</v>
      </c>
      <c r="J463" s="2" t="n">
        <v>0</v>
      </c>
      <c r="K463" s="2" t="inlineStr">
        <is>
          <t>energy: 103.0 kcal/100ml vs &gt;= 240.0 kcal/100ml; volume: 500.0 ml vs = 125.0 ml</t>
        </is>
      </c>
      <c r="L463" s="2" t="inlineStr"/>
      <c r="M463" s="2" t="inlineStr">
        <is>
          <t>Not verified: the only agreement is on formulation, which nearly every product in the catalogue shares; FAIL energy: 103.0 does not satisfy &gt;= 240.0; FAIL volume: 500.0 ml != 125.0 ml</t>
        </is>
      </c>
    </row>
    <row r="464">
      <c r="A464" s="2" t="inlineStr">
        <is>
          <t>98</t>
        </is>
      </c>
      <c r="B464" s="2" t="inlineStr">
        <is>
          <t>Īpašiem medicīniskiem nolūkiem paredzēta pārtika, šķidra, pacientu pilnvērtīga uztura nodrošināšanai cilvēkiem, kuri nevar uznemt pilnvērtīgu uzturu k</t>
        </is>
      </c>
      <c r="C464" s="2" t="inlineStr">
        <is>
          <t>nutrition</t>
        </is>
      </c>
      <c r="D464" s="2" t="n">
        <v>4</v>
      </c>
      <c r="E464" s="2" t="inlineStr">
        <is>
          <t>Isosource Standard Fibre 1000 ml</t>
        </is>
      </c>
      <c r="F464" s="4" t="inlineStr">
        <is>
          <t>NON_COMPLIANT</t>
        </is>
      </c>
      <c r="G464" s="2" t="n">
        <v>0</v>
      </c>
      <c r="H464" s="2" t="n">
        <v>1</v>
      </c>
      <c r="I464" s="2" t="n">
        <v>2</v>
      </c>
      <c r="J464" s="2" t="n">
        <v>0</v>
      </c>
      <c r="K464" s="2" t="inlineStr">
        <is>
          <t>energy: 103.0 kcal/100ml vs &gt;= 240.0 kcal/100ml; volume: 1000.0 ml vs = 125.0 ml</t>
        </is>
      </c>
      <c r="L464" s="2" t="inlineStr"/>
      <c r="M464" s="2" t="inlineStr">
        <is>
          <t>Not verified: the only agreement is on formulation, which nearly every product in the catalogue shares; FAIL energy: 103.0 does not satisfy &gt;= 240.0; FAIL volume: 1000.0 ml != 125.0 ml</t>
        </is>
      </c>
    </row>
    <row r="465">
      <c r="A465" s="2" t="inlineStr">
        <is>
          <t>98</t>
        </is>
      </c>
      <c r="B465" s="2" t="inlineStr">
        <is>
          <t>Īpašiem medicīniskiem nolūkiem paredzēta pārtika, šķidra, pacientu pilnvērtīga uztura nodrošināšanai cilvēkiem, kuri nevar uznemt pilnvērtīgu uzturu k</t>
        </is>
      </c>
      <c r="C465" s="2" t="inlineStr">
        <is>
          <t>nutrition</t>
        </is>
      </c>
      <c r="D465" s="2" t="n">
        <v>5</v>
      </c>
      <c r="E465" s="2" t="inlineStr">
        <is>
          <t>Isosource Energy 500 ml</t>
        </is>
      </c>
      <c r="F465" s="4" t="inlineStr">
        <is>
          <t>NON_COMPLIANT</t>
        </is>
      </c>
      <c r="G465" s="2" t="n">
        <v>0</v>
      </c>
      <c r="H465" s="2" t="n">
        <v>1</v>
      </c>
      <c r="I465" s="2" t="n">
        <v>2</v>
      </c>
      <c r="J465" s="2" t="n">
        <v>0</v>
      </c>
      <c r="K465" s="2" t="inlineStr">
        <is>
          <t>energy: 159.0 kcal/100ml vs &gt;= 240.0 kcal/100ml; volume: 500.0 ml vs = 125.0 ml</t>
        </is>
      </c>
      <c r="L465" s="2" t="inlineStr"/>
      <c r="M465" s="2" t="inlineStr">
        <is>
          <t>Not verified: the only agreement is on formulation, which nearly every product in the catalogue shares; FAIL energy: 159.0 does not satisfy &gt;= 240.0; FAIL volume: 500.0 ml != 125.0 ml</t>
        </is>
      </c>
    </row>
    <row r="466">
      <c r="A466" s="2" t="inlineStr">
        <is>
          <t>99</t>
        </is>
      </c>
      <c r="B466" s="2" t="inlineStr">
        <is>
          <t>Īpašiem medicīniskiem nolūkiem paredzēta pārtika. Uztura režīms pacientiem, kuri nevar uzņemt pilnvērtīgu uzturu kādu slimību gadījumā. Ar uzturvielām</t>
        </is>
      </c>
      <c r="C466" s="2" t="inlineStr">
        <is>
          <t>nutrition</t>
        </is>
      </c>
      <c r="D466" s="2" t="n">
        <v>1</v>
      </c>
      <c r="E466" s="2" t="inlineStr">
        <is>
          <t>Isosource Standard Fibre 500 ml</t>
        </is>
      </c>
      <c r="F466" s="4" t="inlineStr">
        <is>
          <t>NON_COMPLIANT</t>
        </is>
      </c>
      <c r="G466" s="2" t="n">
        <v>0.75</v>
      </c>
      <c r="H466" s="2" t="n">
        <v>6</v>
      </c>
      <c r="I466" s="2" t="n">
        <v>1</v>
      </c>
      <c r="J466" s="2" t="n">
        <v>1</v>
      </c>
      <c r="K466" s="2" t="inlineStr">
        <is>
          <t>carbohydrates: 13.0 g/100ml vs = 16.9 g/100ml</t>
        </is>
      </c>
      <c r="L466" s="2" t="inlineStr">
        <is>
          <t>nutritionally_complete</t>
        </is>
      </c>
      <c r="M466" s="2" t="inlineStr">
        <is>
          <t>FAIL carbohydrates: 13.0 does not satisfy = 16.9; UNKNOWN nutritionally_complete: Cannot determine 'nutritionally_complete' for this product</t>
        </is>
      </c>
    </row>
    <row r="467">
      <c r="A467" s="2" t="inlineStr">
        <is>
          <t>99</t>
        </is>
      </c>
      <c r="B467" s="2" t="inlineStr">
        <is>
          <t>Īpašiem medicīniskiem nolūkiem paredzēta pārtika. Uztura režīms pacientiem, kuri nevar uzņemt pilnvērtīgu uzturu kādu slimību gadījumā. Ar uzturvielām</t>
        </is>
      </c>
      <c r="C467" s="2" t="inlineStr">
        <is>
          <t>nutrition</t>
        </is>
      </c>
      <c r="D467" s="2" t="n">
        <v>2</v>
      </c>
      <c r="E467" s="2" t="inlineStr">
        <is>
          <t>Isosource Energy Fibre 500 ml</t>
        </is>
      </c>
      <c r="F467" s="4" t="inlineStr">
        <is>
          <t>NON_COMPLIANT</t>
        </is>
      </c>
      <c r="G467" s="2" t="n">
        <v>0.75</v>
      </c>
      <c r="H467" s="2" t="n">
        <v>6</v>
      </c>
      <c r="I467" s="2" t="n">
        <v>1</v>
      </c>
      <c r="J467" s="2" t="n">
        <v>1</v>
      </c>
      <c r="K467" s="2" t="inlineStr">
        <is>
          <t>carbohydrates: 18.8 g/100ml vs = 16.9 g/100ml</t>
        </is>
      </c>
      <c r="L467" s="2" t="inlineStr">
        <is>
          <t>nutritionally_complete</t>
        </is>
      </c>
      <c r="M467" s="2" t="inlineStr">
        <is>
          <t>FAIL carbohydrates: 18.8 does not satisfy = 16.9; UNKNOWN nutritionally_complete: Cannot determine 'nutritionally_complete' for this product</t>
        </is>
      </c>
    </row>
    <row r="468">
      <c r="A468" s="2" t="inlineStr">
        <is>
          <t>99</t>
        </is>
      </c>
      <c r="B468" s="2" t="inlineStr">
        <is>
          <t>Īpašiem medicīniskiem nolūkiem paredzēta pārtika. Uztura režīms pacientiem, kuri nevar uzņemt pilnvērtīgu uzturu kādu slimību gadījumā. Ar uzturvielām</t>
        </is>
      </c>
      <c r="C468" s="2" t="inlineStr">
        <is>
          <t>nutrition</t>
        </is>
      </c>
      <c r="D468" s="2" t="n">
        <v>3</v>
      </c>
      <c r="E468" s="2" t="inlineStr">
        <is>
          <t>Isosource Protein 500 ml</t>
        </is>
      </c>
      <c r="F468" s="4" t="inlineStr">
        <is>
          <t>NON_COMPLIANT</t>
        </is>
      </c>
      <c r="G468" s="2" t="n">
        <v>0.75</v>
      </c>
      <c r="H468" s="2" t="n">
        <v>6</v>
      </c>
      <c r="I468" s="2" t="n">
        <v>1</v>
      </c>
      <c r="J468" s="2" t="n">
        <v>1</v>
      </c>
      <c r="K468" s="2" t="inlineStr">
        <is>
          <t>contains_fiber: fiber=0.0 g/100ml vs contains fiber</t>
        </is>
      </c>
      <c r="L468" s="2" t="inlineStr">
        <is>
          <t>nutritionally_complete</t>
        </is>
      </c>
      <c r="M468" s="2" t="inlineStr">
        <is>
          <t>FAIL contains_fiber: Product has no/minimal fiber; UNKNOWN nutritionally_complete: Cannot determine 'nutritionally_complete' for this product</t>
        </is>
      </c>
    </row>
    <row r="469">
      <c r="A469" s="2" t="inlineStr">
        <is>
          <t>99</t>
        </is>
      </c>
      <c r="B469" s="2" t="inlineStr">
        <is>
          <t>Īpašiem medicīniskiem nolūkiem paredzēta pārtika. Uztura režīms pacientiem, kuri nevar uzņemt pilnvērtīgu uzturu kādu slimību gadījumā. Ar uzturvielām</t>
        </is>
      </c>
      <c r="C469" s="2" t="inlineStr">
        <is>
          <t>nutrition</t>
        </is>
      </c>
      <c r="D469" s="2" t="n">
        <v>4</v>
      </c>
      <c r="E469" s="2" t="inlineStr">
        <is>
          <t>Novasource GI Advance 500 ml</t>
        </is>
      </c>
      <c r="F469" s="4" t="inlineStr">
        <is>
          <t>NON_COMPLIANT</t>
        </is>
      </c>
      <c r="G469" s="2" t="n">
        <v>0.75</v>
      </c>
      <c r="H469" s="2" t="n">
        <v>6</v>
      </c>
      <c r="I469" s="2" t="n">
        <v>1</v>
      </c>
      <c r="J469" s="2" t="n">
        <v>1</v>
      </c>
      <c r="K469" s="2" t="inlineStr">
        <is>
          <t>lactose_free: False vs True</t>
        </is>
      </c>
      <c r="L469" s="2" t="inlineStr">
        <is>
          <t>nutritionally_complete</t>
        </is>
      </c>
      <c r="M469" s="2" t="inlineStr">
        <is>
          <t>FAIL lactose_free: ; UNKNOWN nutritionally_complete: Cannot determine 'nutritionally_complete' for this product</t>
        </is>
      </c>
    </row>
    <row r="470">
      <c r="A470" s="2" t="inlineStr">
        <is>
          <t>99</t>
        </is>
      </c>
      <c r="B470" s="2" t="inlineStr">
        <is>
          <t>Īpašiem medicīniskiem nolūkiem paredzēta pārtika. Uztura režīms pacientiem, kuri nevar uzņemt pilnvērtīgu uzturu kādu slimību gadījumā. Ar uzturvielām</t>
        </is>
      </c>
      <c r="C470" s="2" t="inlineStr">
        <is>
          <t>nutrition</t>
        </is>
      </c>
      <c r="D470" s="2" t="n">
        <v>5</v>
      </c>
      <c r="E470" s="2" t="inlineStr">
        <is>
          <t>Peptamen Junior PHGG 500 ml</t>
        </is>
      </c>
      <c r="F470" s="4" t="inlineStr">
        <is>
          <t>NON_COMPLIANT</t>
        </is>
      </c>
      <c r="G470" s="2" t="n">
        <v>0.75</v>
      </c>
      <c r="H470" s="2" t="n">
        <v>6</v>
      </c>
      <c r="I470" s="2" t="n">
        <v>1</v>
      </c>
      <c r="J470" s="2" t="n">
        <v>1</v>
      </c>
      <c r="K470" s="2" t="inlineStr">
        <is>
          <t>carbohydrates: 15.0 g/100ml vs = 16.9 g/100ml</t>
        </is>
      </c>
      <c r="L470" s="2" t="inlineStr">
        <is>
          <t>nutritionally_complete</t>
        </is>
      </c>
      <c r="M470" s="2" t="inlineStr">
        <is>
          <t>FAIL carbohydrates: 15.0 does not satisfy = 16.9; UNKNOWN nutritionally_complete: Cannot determine 'nutritionally_complete' for this product</t>
        </is>
      </c>
    </row>
    <row r="471">
      <c r="A471" s="2" t="inlineStr">
        <is>
          <t>100</t>
        </is>
      </c>
      <c r="B471" s="2" t="inlineStr">
        <is>
          <t>Īpašiem medicīniskiem nolūkiem paredzēta pārtika. Uztura režīms pacientiem ar paaugstinātu nepieciešamību pēc enerģijas un olbaltumvielām, un/vai šķid</t>
        </is>
      </c>
      <c r="C471" s="2" t="inlineStr">
        <is>
          <t>nutrition</t>
        </is>
      </c>
      <c r="D471" s="2" t="n">
        <v>1</v>
      </c>
      <c r="E471" s="2" t="inlineStr">
        <is>
          <t>Isosource Standard Fibre 500 ml</t>
        </is>
      </c>
      <c r="F471" s="5" t="inlineStr">
        <is>
          <t>PARTIALLY_COMPLIANT</t>
        </is>
      </c>
      <c r="G471" s="2" t="n">
        <v>0.857</v>
      </c>
      <c r="H471" s="2" t="n">
        <v>6</v>
      </c>
      <c r="I471" s="2" t="n">
        <v>0</v>
      </c>
      <c r="J471" s="2" t="n">
        <v>1</v>
      </c>
      <c r="K471" s="2" t="inlineStr"/>
      <c r="L471" s="2" t="inlineStr">
        <is>
          <t>nutritionally_complete</t>
        </is>
      </c>
      <c r="M471" s="2" t="inlineStr">
        <is>
          <t>UNKNOWN nutritionally_complete: Cannot determine 'nutritionally_complete' for this product</t>
        </is>
      </c>
    </row>
    <row r="472">
      <c r="A472" s="2" t="inlineStr">
        <is>
          <t>100</t>
        </is>
      </c>
      <c r="B472" s="2" t="inlineStr">
        <is>
          <t>Īpašiem medicīniskiem nolūkiem paredzēta pārtika. Uztura režīms pacientiem ar paaugstinātu nepieciešamību pēc enerģijas un olbaltumvielām, un/vai šķid</t>
        </is>
      </c>
      <c r="C472" s="2" t="inlineStr">
        <is>
          <t>nutrition</t>
        </is>
      </c>
      <c r="D472" s="2" t="n">
        <v>2</v>
      </c>
      <c r="E472" s="2" t="inlineStr">
        <is>
          <t>Isosource Energy Fibre 500 ml</t>
        </is>
      </c>
      <c r="F472" s="5" t="inlineStr">
        <is>
          <t>PARTIALLY_COMPLIANT</t>
        </is>
      </c>
      <c r="G472" s="2" t="n">
        <v>0.857</v>
      </c>
      <c r="H472" s="2" t="n">
        <v>6</v>
      </c>
      <c r="I472" s="2" t="n">
        <v>0</v>
      </c>
      <c r="J472" s="2" t="n">
        <v>1</v>
      </c>
      <c r="K472" s="2" t="inlineStr"/>
      <c r="L472" s="2" t="inlineStr">
        <is>
          <t>nutritionally_complete</t>
        </is>
      </c>
      <c r="M472" s="2" t="inlineStr">
        <is>
          <t>UNKNOWN nutritionally_complete: Cannot determine 'nutritionally_complete' for this product</t>
        </is>
      </c>
    </row>
    <row r="473">
      <c r="A473" s="2" t="inlineStr">
        <is>
          <t>100</t>
        </is>
      </c>
      <c r="B473" s="2" t="inlineStr">
        <is>
          <t>Īpašiem medicīniskiem nolūkiem paredzēta pārtika. Uztura režīms pacientiem ar paaugstinātu nepieciešamību pēc enerģijas un olbaltumvielām, un/vai šķid</t>
        </is>
      </c>
      <c r="C473" s="2" t="inlineStr">
        <is>
          <t>nutrition</t>
        </is>
      </c>
      <c r="D473" s="2" t="n">
        <v>3</v>
      </c>
      <c r="E473" s="2" t="inlineStr">
        <is>
          <t>Peptamen Junior PHGG 500 ml</t>
        </is>
      </c>
      <c r="F473" s="5" t="inlineStr">
        <is>
          <t>PARTIALLY_COMPLIANT</t>
        </is>
      </c>
      <c r="G473" s="2" t="n">
        <v>0.857</v>
      </c>
      <c r="H473" s="2" t="n">
        <v>6</v>
      </c>
      <c r="I473" s="2" t="n">
        <v>0</v>
      </c>
      <c r="J473" s="2" t="n">
        <v>1</v>
      </c>
      <c r="K473" s="2" t="inlineStr"/>
      <c r="L473" s="2" t="inlineStr">
        <is>
          <t>nutritionally_complete</t>
        </is>
      </c>
      <c r="M473" s="2" t="inlineStr">
        <is>
          <t>UNKNOWN nutritionally_complete: Cannot determine 'nutritionally_complete' for this product</t>
        </is>
      </c>
    </row>
    <row r="474">
      <c r="A474" s="2" t="inlineStr">
        <is>
          <t>100</t>
        </is>
      </c>
      <c r="B474" s="2" t="inlineStr">
        <is>
          <t>Īpašiem medicīniskiem nolūkiem paredzēta pārtika. Uztura režīms pacientiem ar paaugstinātu nepieciešamību pēc enerģijas un olbaltumvielām, un/vai šķid</t>
        </is>
      </c>
      <c r="C474" s="2" t="inlineStr">
        <is>
          <t>nutrition</t>
        </is>
      </c>
      <c r="D474" s="2" t="n">
        <v>4</v>
      </c>
      <c r="E474" s="2" t="inlineStr">
        <is>
          <t>Isosource Standard 500 ml</t>
        </is>
      </c>
      <c r="F474" s="4" t="inlineStr">
        <is>
          <t>NON_COMPLIANT</t>
        </is>
      </c>
      <c r="G474" s="2" t="n">
        <v>0.714</v>
      </c>
      <c r="H474" s="2" t="n">
        <v>5</v>
      </c>
      <c r="I474" s="2" t="n">
        <v>1</v>
      </c>
      <c r="J474" s="2" t="n">
        <v>1</v>
      </c>
      <c r="K474" s="2" t="inlineStr">
        <is>
          <t>contains_fiber: fiber=0.0 g/100ml vs contains fiber</t>
        </is>
      </c>
      <c r="L474" s="2" t="inlineStr">
        <is>
          <t>nutritionally_complete</t>
        </is>
      </c>
      <c r="M474" s="2" t="inlineStr">
        <is>
          <t>FAIL contains_fiber: Product has no/minimal fiber; UNKNOWN nutritionally_complete: Cannot determine 'nutritionally_complete' for this product</t>
        </is>
      </c>
    </row>
    <row r="475">
      <c r="A475" s="2" t="inlineStr">
        <is>
          <t>100</t>
        </is>
      </c>
      <c r="B475" s="2" t="inlineStr">
        <is>
          <t>Īpašiem medicīniskiem nolūkiem paredzēta pārtika. Uztura režīms pacientiem ar paaugstinātu nepieciešamību pēc enerģijas un olbaltumvielām, un/vai šķid</t>
        </is>
      </c>
      <c r="C475" s="2" t="inlineStr">
        <is>
          <t>nutrition</t>
        </is>
      </c>
      <c r="D475" s="2" t="n">
        <v>5</v>
      </c>
      <c r="E475" s="2" t="inlineStr">
        <is>
          <t>Isosource Standard Fibre 1000 ml</t>
        </is>
      </c>
      <c r="F475" s="4" t="inlineStr">
        <is>
          <t>NON_COMPLIANT</t>
        </is>
      </c>
      <c r="G475" s="2" t="n">
        <v>0.714</v>
      </c>
      <c r="H475" s="2" t="n">
        <v>5</v>
      </c>
      <c r="I475" s="2" t="n">
        <v>1</v>
      </c>
      <c r="J475" s="2" t="n">
        <v>1</v>
      </c>
      <c r="K475" s="2" t="inlineStr">
        <is>
          <t>volume: 1000.0 ml vs = 500.0 ml</t>
        </is>
      </c>
      <c r="L475" s="2" t="inlineStr">
        <is>
          <t>nutritionally_complete</t>
        </is>
      </c>
      <c r="M475" s="2" t="inlineStr">
        <is>
          <t>FAIL volume: 1000.0 ml != 500.0 ml; UNKNOWN nutritionally_complete: Cannot determine 'nutritionally_complete' for this product</t>
        </is>
      </c>
    </row>
    <row r="476">
      <c r="A476" s="2" t="inlineStr">
        <is>
          <t>101</t>
        </is>
      </c>
      <c r="B476" s="2" t="inlineStr">
        <is>
          <t>Īpašiem medicīniskiem nolūkiem paredzēta pārtika, ar paaugstinātu olbaltumvielu saturu, šķidra, pacientiem ar cukura diabētu vai hiperglikēmiju, kam n</t>
        </is>
      </c>
      <c r="C476" s="2" t="inlineStr">
        <is>
          <t>nutrition</t>
        </is>
      </c>
      <c r="D476" s="2" t="n">
        <v>1</v>
      </c>
      <c r="E476" s="2" t="inlineStr">
        <is>
          <t>Isosource Standard Fibre 1000 ml</t>
        </is>
      </c>
      <c r="F476" s="5" t="inlineStr">
        <is>
          <t>PARTIALLY_COMPLIANT</t>
        </is>
      </c>
      <c r="G476" s="2" t="n">
        <v>0.8</v>
      </c>
      <c r="H476" s="2" t="n">
        <v>4</v>
      </c>
      <c r="I476" s="2" t="n">
        <v>0</v>
      </c>
      <c r="J476" s="2" t="n">
        <v>1</v>
      </c>
      <c r="K476" s="2" t="inlineStr"/>
      <c r="L476" s="2" t="inlineStr">
        <is>
          <t>nutritionally_complete</t>
        </is>
      </c>
      <c r="M476" s="2" t="inlineStr">
        <is>
          <t>UNKNOWN nutritionally_complete: Cannot determine 'nutritionally_complete' for this product</t>
        </is>
      </c>
    </row>
    <row r="477">
      <c r="A477" s="2" t="inlineStr">
        <is>
          <t>101</t>
        </is>
      </c>
      <c r="B477" s="2" t="inlineStr">
        <is>
          <t>Īpašiem medicīniskiem nolūkiem paredzēta pārtika, ar paaugstinātu olbaltumvielu saturu, šķidra, pacientiem ar cukura diabētu vai hiperglikēmiju, kam n</t>
        </is>
      </c>
      <c r="C477" s="2" t="inlineStr">
        <is>
          <t>nutrition</t>
        </is>
      </c>
      <c r="D477" s="2" t="n">
        <v>2</v>
      </c>
      <c r="E477" s="2" t="inlineStr">
        <is>
          <t>Isosource Standard 1000 ml</t>
        </is>
      </c>
      <c r="F477" s="4" t="inlineStr">
        <is>
          <t>NON_COMPLIANT</t>
        </is>
      </c>
      <c r="G477" s="2" t="n">
        <v>0.6</v>
      </c>
      <c r="H477" s="2" t="n">
        <v>3</v>
      </c>
      <c r="I477" s="2" t="n">
        <v>1</v>
      </c>
      <c r="J477" s="2" t="n">
        <v>1</v>
      </c>
      <c r="K477" s="2" t="inlineStr">
        <is>
          <t>contains_fiber: fiber=0.0 g/100ml vs contains fiber</t>
        </is>
      </c>
      <c r="L477" s="2" t="inlineStr">
        <is>
          <t>nutritionally_complete</t>
        </is>
      </c>
      <c r="M477" s="2" t="inlineStr">
        <is>
          <t>FAIL contains_fiber: Product has no/minimal fiber; UNKNOWN nutritionally_complete: Cannot determine 'nutritionally_complete' for this product</t>
        </is>
      </c>
    </row>
    <row r="478">
      <c r="A478" s="2" t="inlineStr">
        <is>
          <t>101</t>
        </is>
      </c>
      <c r="B478" s="2" t="inlineStr">
        <is>
          <t>Īpašiem medicīniskiem nolūkiem paredzēta pārtika, ar paaugstinātu olbaltumvielu saturu, šķidra, pacientiem ar cukura diabētu vai hiperglikēmiju, kam n</t>
        </is>
      </c>
      <c r="C478" s="2" t="inlineStr">
        <is>
          <t>nutrition</t>
        </is>
      </c>
      <c r="D478" s="2" t="n">
        <v>3</v>
      </c>
      <c r="E478" s="2" t="inlineStr">
        <is>
          <t>Isosource Standard Fibre 500 ml</t>
        </is>
      </c>
      <c r="F478" s="4" t="inlineStr">
        <is>
          <t>NON_COMPLIANT</t>
        </is>
      </c>
      <c r="G478" s="2" t="n">
        <v>0.6</v>
      </c>
      <c r="H478" s="2" t="n">
        <v>3</v>
      </c>
      <c r="I478" s="2" t="n">
        <v>1</v>
      </c>
      <c r="J478" s="2" t="n">
        <v>1</v>
      </c>
      <c r="K478" s="2" t="inlineStr">
        <is>
          <t>volume: 500.0 ml vs = 1000.0 ml</t>
        </is>
      </c>
      <c r="L478" s="2" t="inlineStr">
        <is>
          <t>nutritionally_complete</t>
        </is>
      </c>
      <c r="M478" s="2" t="inlineStr">
        <is>
          <t>FAIL volume: 500.0 ml != 1000.0 ml; UNKNOWN nutritionally_complete: Cannot determine 'nutritionally_complete' for this product</t>
        </is>
      </c>
    </row>
    <row r="479">
      <c r="A479" s="2" t="inlineStr">
        <is>
          <t>101</t>
        </is>
      </c>
      <c r="B479" s="2" t="inlineStr">
        <is>
          <t>Īpašiem medicīniskiem nolūkiem paredzēta pārtika, ar paaugstinātu olbaltumvielu saturu, šķidra, pacientiem ar cukura diabētu vai hiperglikēmiju, kam n</t>
        </is>
      </c>
      <c r="C479" s="2" t="inlineStr">
        <is>
          <t>nutrition</t>
        </is>
      </c>
      <c r="D479" s="2" t="n">
        <v>4</v>
      </c>
      <c r="E479" s="2" t="inlineStr">
        <is>
          <t>Isosource Energy Fibre 500 ml</t>
        </is>
      </c>
      <c r="F479" s="4" t="inlineStr">
        <is>
          <t>NON_COMPLIANT</t>
        </is>
      </c>
      <c r="G479" s="2" t="n">
        <v>0.6</v>
      </c>
      <c r="H479" s="2" t="n">
        <v>3</v>
      </c>
      <c r="I479" s="2" t="n">
        <v>1</v>
      </c>
      <c r="J479" s="2" t="n">
        <v>1</v>
      </c>
      <c r="K479" s="2" t="inlineStr">
        <is>
          <t>volume: 500.0 ml vs = 1000.0 ml</t>
        </is>
      </c>
      <c r="L479" s="2" t="inlineStr">
        <is>
          <t>nutritionally_complete</t>
        </is>
      </c>
      <c r="M479" s="2" t="inlineStr">
        <is>
          <t>FAIL volume: 500.0 ml != 1000.0 ml; UNKNOWN nutritionally_complete: Cannot determine 'nutritionally_complete' for this product</t>
        </is>
      </c>
    </row>
    <row r="480">
      <c r="A480" s="2" t="inlineStr">
        <is>
          <t>101</t>
        </is>
      </c>
      <c r="B480" s="2" t="inlineStr">
        <is>
          <t>Īpašiem medicīniskiem nolūkiem paredzēta pārtika, ar paaugstinātu olbaltumvielu saturu, šķidra, pacientiem ar cukura diabētu vai hiperglikēmiju, kam n</t>
        </is>
      </c>
      <c r="C480" s="2" t="inlineStr">
        <is>
          <t>nutrition</t>
        </is>
      </c>
      <c r="D480" s="2" t="n">
        <v>5</v>
      </c>
      <c r="E480" s="2" t="inlineStr">
        <is>
          <t>Isosource 2.0 Protein Fibre 500 ml</t>
        </is>
      </c>
      <c r="F480" s="4" t="inlineStr">
        <is>
          <t>NON_COMPLIANT</t>
        </is>
      </c>
      <c r="G480" s="2" t="n">
        <v>0.6</v>
      </c>
      <c r="H480" s="2" t="n">
        <v>3</v>
      </c>
      <c r="I480" s="2" t="n">
        <v>1</v>
      </c>
      <c r="J480" s="2" t="n">
        <v>1</v>
      </c>
      <c r="K480" s="2" t="inlineStr">
        <is>
          <t>volume: 500.0 ml vs = 1000.0 ml</t>
        </is>
      </c>
      <c r="L480" s="2" t="inlineStr">
        <is>
          <t>nutritionally_complete</t>
        </is>
      </c>
      <c r="M480" s="2" t="inlineStr">
        <is>
          <t>FAIL volume: 500.0 ml != 1000.0 ml; UNKNOWN nutritionally_complete: Cannot determine 'nutritionally_complete' for this product</t>
        </is>
      </c>
    </row>
    <row r="481">
      <c r="A481" s="2" t="inlineStr">
        <is>
          <t>102</t>
        </is>
      </c>
      <c r="B481" s="2" t="inlineStr">
        <is>
          <t>Īpašiem medicīniskiem nolūkiem paredzēta pārtika,  šķidra, intensīvās terapijas pacientiem, kam nepieciešama enterālā barošana caur zondi nepietiekama</t>
        </is>
      </c>
      <c r="C481" s="2" t="inlineStr">
        <is>
          <t>nutrition</t>
        </is>
      </c>
      <c r="D481" s="2" t="n">
        <v>1</v>
      </c>
      <c r="E481" s="2" t="inlineStr">
        <is>
          <t>Isosource Standard 500 ml</t>
        </is>
      </c>
      <c r="F481" s="4" t="inlineStr">
        <is>
          <t>NON_COMPLIANT</t>
        </is>
      </c>
      <c r="G481" s="2" t="n">
        <v>0.833</v>
      </c>
      <c r="H481" s="2" t="n">
        <v>5</v>
      </c>
      <c r="I481" s="2" t="n">
        <v>1</v>
      </c>
      <c r="J481" s="2" t="n">
        <v>0</v>
      </c>
      <c r="K481" s="2" t="inlineStr">
        <is>
          <t>energy: 103.0 kcal/100ml vs = 126.0 kcal/100ml</t>
        </is>
      </c>
      <c r="L481" s="2" t="inlineStr"/>
      <c r="M481" s="2" t="inlineStr">
        <is>
          <t>FAIL energy: 103.0 does not satisfy = 126.0</t>
        </is>
      </c>
    </row>
    <row r="482">
      <c r="A482" s="2" t="inlineStr">
        <is>
          <t>102</t>
        </is>
      </c>
      <c r="B482" s="2" t="inlineStr">
        <is>
          <t>Īpašiem medicīniskiem nolūkiem paredzēta pārtika,  šķidra, intensīvās terapijas pacientiem, kam nepieciešama enterālā barošana caur zondi nepietiekama</t>
        </is>
      </c>
      <c r="C482" s="2" t="inlineStr">
        <is>
          <t>nutrition</t>
        </is>
      </c>
      <c r="D482" s="2" t="n">
        <v>2</v>
      </c>
      <c r="E482" s="2" t="inlineStr">
        <is>
          <t>Isosource Junior 500 ml</t>
        </is>
      </c>
      <c r="F482" s="4" t="inlineStr">
        <is>
          <t>NON_COMPLIANT</t>
        </is>
      </c>
      <c r="G482" s="2" t="n">
        <v>0.833</v>
      </c>
      <c r="H482" s="2" t="n">
        <v>5</v>
      </c>
      <c r="I482" s="2" t="n">
        <v>1</v>
      </c>
      <c r="J482" s="2" t="n">
        <v>0</v>
      </c>
      <c r="K482" s="2" t="inlineStr">
        <is>
          <t>energy: 100.0 kcal/100ml vs = 126.0 kcal/100ml</t>
        </is>
      </c>
      <c r="L482" s="2" t="inlineStr"/>
      <c r="M482" s="2" t="inlineStr">
        <is>
          <t>FAIL energy: 100.0 does not satisfy = 126.0</t>
        </is>
      </c>
    </row>
    <row r="483">
      <c r="A483" s="2" t="inlineStr">
        <is>
          <t>102</t>
        </is>
      </c>
      <c r="B483" s="2" t="inlineStr">
        <is>
          <t>Īpašiem medicīniskiem nolūkiem paredzēta pārtika,  šķidra, intensīvās terapijas pacientiem, kam nepieciešama enterālā barošana caur zondi nepietiekama</t>
        </is>
      </c>
      <c r="C483" s="2" t="inlineStr">
        <is>
          <t>nutrition</t>
        </is>
      </c>
      <c r="D483" s="2" t="n">
        <v>3</v>
      </c>
      <c r="E483" s="2" t="inlineStr">
        <is>
          <t>Peptamen 500 ml</t>
        </is>
      </c>
      <c r="F483" s="4" t="inlineStr">
        <is>
          <t>NON_COMPLIANT</t>
        </is>
      </c>
      <c r="G483" s="2" t="n">
        <v>0.833</v>
      </c>
      <c r="H483" s="2" t="n">
        <v>5</v>
      </c>
      <c r="I483" s="2" t="n">
        <v>1</v>
      </c>
      <c r="J483" s="2" t="n">
        <v>0</v>
      </c>
      <c r="K483" s="2" t="inlineStr">
        <is>
          <t>energy: 100.0 kcal/100ml vs = 126.0 kcal/100ml</t>
        </is>
      </c>
      <c r="L483" s="2" t="inlineStr"/>
      <c r="M483" s="2" t="inlineStr">
        <is>
          <t>FAIL energy: 100.0 does not satisfy = 126.0</t>
        </is>
      </c>
    </row>
    <row r="484">
      <c r="A484" s="2" t="inlineStr">
        <is>
          <t>102</t>
        </is>
      </c>
      <c r="B484" s="2" t="inlineStr">
        <is>
          <t>Īpašiem medicīniskiem nolūkiem paredzēta pārtika,  šķidra, intensīvās terapijas pacientiem, kam nepieciešama enterālā barošana caur zondi nepietiekama</t>
        </is>
      </c>
      <c r="C484" s="2" t="inlineStr">
        <is>
          <t>nutrition</t>
        </is>
      </c>
      <c r="D484" s="2" t="n">
        <v>4</v>
      </c>
      <c r="E484" s="2" t="inlineStr">
        <is>
          <t>Peptamen Junior 500 ml</t>
        </is>
      </c>
      <c r="F484" s="4" t="inlineStr">
        <is>
          <t>NON_COMPLIANT</t>
        </is>
      </c>
      <c r="G484" s="2" t="n">
        <v>0.833</v>
      </c>
      <c r="H484" s="2" t="n">
        <v>5</v>
      </c>
      <c r="I484" s="2" t="n">
        <v>1</v>
      </c>
      <c r="J484" s="2" t="n">
        <v>0</v>
      </c>
      <c r="K484" s="2" t="inlineStr">
        <is>
          <t>energy: 100.0 kcal/100ml vs = 126.0 kcal/100ml</t>
        </is>
      </c>
      <c r="L484" s="2" t="inlineStr"/>
      <c r="M484" s="2" t="inlineStr">
        <is>
          <t>FAIL energy: 100.0 does not satisfy = 126.0</t>
        </is>
      </c>
    </row>
    <row r="485">
      <c r="A485" s="2" t="inlineStr">
        <is>
          <t>102</t>
        </is>
      </c>
      <c r="B485" s="2" t="inlineStr">
        <is>
          <t>Īpašiem medicīniskiem nolūkiem paredzēta pārtika,  šķidra, intensīvās terapijas pacientiem, kam nepieciešama enterālā barošana caur zondi nepietiekama</t>
        </is>
      </c>
      <c r="C485" s="2" t="inlineStr">
        <is>
          <t>nutrition</t>
        </is>
      </c>
      <c r="D485" s="2" t="n">
        <v>5</v>
      </c>
      <c r="E485" s="2" t="inlineStr">
        <is>
          <t>Isosource Protein 500 ml</t>
        </is>
      </c>
      <c r="F485" s="4" t="inlineStr">
        <is>
          <t>NON_COMPLIANT</t>
        </is>
      </c>
      <c r="G485" s="2" t="n">
        <v>0.833</v>
      </c>
      <c r="H485" s="2" t="n">
        <v>5</v>
      </c>
      <c r="I485" s="2" t="n">
        <v>1</v>
      </c>
      <c r="J485" s="2" t="n">
        <v>0</v>
      </c>
      <c r="K485" s="2" t="inlineStr">
        <is>
          <t>osmolarity: 283.0 mOsm/l vs &lt;= 275.0 mOsm/l</t>
        </is>
      </c>
      <c r="L485" s="2" t="inlineStr"/>
      <c r="M485" s="2" t="inlineStr">
        <is>
          <t>FAIL osmolarity: 283.0 does not satisfy &lt;= 275.0</t>
        </is>
      </c>
    </row>
    <row r="486">
      <c r="A486" s="2" t="inlineStr">
        <is>
          <t>103</t>
        </is>
      </c>
      <c r="B486" s="2" t="inlineStr">
        <is>
          <t>Īpašiem medicīniskiem nolūkiem paredzēta pārtika, ar paaugstinātu olbaltumvielu saturu, šķidra, pacientiem, kurus skāris metabolais stress un kam nepi</t>
        </is>
      </c>
      <c r="C486" s="2" t="inlineStr">
        <is>
          <t>nutrition</t>
        </is>
      </c>
      <c r="D486" s="2" t="n">
        <v>1</v>
      </c>
      <c r="E486" s="2" t="inlineStr">
        <is>
          <t>Isosource Standard Fibre 500 ml</t>
        </is>
      </c>
      <c r="F486" s="3" t="inlineStr">
        <is>
          <t>COMPLIANT</t>
        </is>
      </c>
      <c r="G486" s="2" t="n">
        <v>1</v>
      </c>
      <c r="H486" s="2" t="n">
        <v>4</v>
      </c>
      <c r="I486" s="2" t="n">
        <v>0</v>
      </c>
      <c r="J486" s="2" t="n">
        <v>0</v>
      </c>
      <c r="K486" s="2" t="inlineStr"/>
      <c r="L486" s="2" t="inlineStr"/>
      <c r="M486" s="2" t="inlineStr">
        <is>
          <t>All checked criteria passed</t>
        </is>
      </c>
    </row>
    <row r="487">
      <c r="A487" s="2" t="inlineStr">
        <is>
          <t>103</t>
        </is>
      </c>
      <c r="B487" s="2" t="inlineStr">
        <is>
          <t>Īpašiem medicīniskiem nolūkiem paredzēta pārtika, ar paaugstinātu olbaltumvielu saturu, šķidra, pacientiem, kurus skāris metabolais stress un kam nepi</t>
        </is>
      </c>
      <c r="C487" s="2" t="inlineStr">
        <is>
          <t>nutrition</t>
        </is>
      </c>
      <c r="D487" s="2" t="n">
        <v>2</v>
      </c>
      <c r="E487" s="2" t="inlineStr">
        <is>
          <t>Isosource Energy Fibre 500 ml</t>
        </is>
      </c>
      <c r="F487" s="3" t="inlineStr">
        <is>
          <t>COMPLIANT</t>
        </is>
      </c>
      <c r="G487" s="2" t="n">
        <v>1</v>
      </c>
      <c r="H487" s="2" t="n">
        <v>4</v>
      </c>
      <c r="I487" s="2" t="n">
        <v>0</v>
      </c>
      <c r="J487" s="2" t="n">
        <v>0</v>
      </c>
      <c r="K487" s="2" t="inlineStr"/>
      <c r="L487" s="2" t="inlineStr"/>
      <c r="M487" s="2" t="inlineStr">
        <is>
          <t>All checked criteria passed</t>
        </is>
      </c>
    </row>
    <row r="488">
      <c r="A488" s="2" t="inlineStr">
        <is>
          <t>103</t>
        </is>
      </c>
      <c r="B488" s="2" t="inlineStr">
        <is>
          <t>Īpašiem medicīniskiem nolūkiem paredzēta pārtika, ar paaugstinātu olbaltumvielu saturu, šķidra, pacientiem, kurus skāris metabolais stress un kam nepi</t>
        </is>
      </c>
      <c r="C488" s="2" t="inlineStr">
        <is>
          <t>nutrition</t>
        </is>
      </c>
      <c r="D488" s="2" t="n">
        <v>3</v>
      </c>
      <c r="E488" s="2" t="inlineStr">
        <is>
          <t>Isosource 2.0 Protein Fibre 500 ml</t>
        </is>
      </c>
      <c r="F488" s="3" t="inlineStr">
        <is>
          <t>COMPLIANT</t>
        </is>
      </c>
      <c r="G488" s="2" t="n">
        <v>1</v>
      </c>
      <c r="H488" s="2" t="n">
        <v>4</v>
      </c>
      <c r="I488" s="2" t="n">
        <v>0</v>
      </c>
      <c r="J488" s="2" t="n">
        <v>0</v>
      </c>
      <c r="K488" s="2" t="inlineStr"/>
      <c r="L488" s="2" t="inlineStr"/>
      <c r="M488" s="2" t="inlineStr">
        <is>
          <t>All checked criteria passed</t>
        </is>
      </c>
    </row>
    <row r="489">
      <c r="A489" s="2" t="inlineStr">
        <is>
          <t>103</t>
        </is>
      </c>
      <c r="B489" s="2" t="inlineStr">
        <is>
          <t>Īpašiem medicīniskiem nolūkiem paredzēta pārtika, ar paaugstinātu olbaltumvielu saturu, šķidra, pacientiem, kurus skāris metabolais stress un kam nepi</t>
        </is>
      </c>
      <c r="C489" s="2" t="inlineStr">
        <is>
          <t>nutrition</t>
        </is>
      </c>
      <c r="D489" s="2" t="n">
        <v>4</v>
      </c>
      <c r="E489" s="2" t="inlineStr">
        <is>
          <t>Novasource GI Balance 500 ml</t>
        </is>
      </c>
      <c r="F489" s="3" t="inlineStr">
        <is>
          <t>COMPLIANT</t>
        </is>
      </c>
      <c r="G489" s="2" t="n">
        <v>1</v>
      </c>
      <c r="H489" s="2" t="n">
        <v>4</v>
      </c>
      <c r="I489" s="2" t="n">
        <v>0</v>
      </c>
      <c r="J489" s="2" t="n">
        <v>0</v>
      </c>
      <c r="K489" s="2" t="inlineStr"/>
      <c r="L489" s="2" t="inlineStr"/>
      <c r="M489" s="2" t="inlineStr">
        <is>
          <t>All checked criteria passed</t>
        </is>
      </c>
    </row>
    <row r="490">
      <c r="A490" s="2" t="inlineStr">
        <is>
          <t>103</t>
        </is>
      </c>
      <c r="B490" s="2" t="inlineStr">
        <is>
          <t>Īpašiem medicīniskiem nolūkiem paredzēta pārtika, ar paaugstinātu olbaltumvielu saturu, šķidra, pacientiem, kurus skāris metabolais stress un kam nepi</t>
        </is>
      </c>
      <c r="C490" s="2" t="inlineStr">
        <is>
          <t>nutrition</t>
        </is>
      </c>
      <c r="D490" s="2" t="n">
        <v>5</v>
      </c>
      <c r="E490" s="2" t="inlineStr">
        <is>
          <t>Novasource GI Advance 500 ml</t>
        </is>
      </c>
      <c r="F490" s="3" t="inlineStr">
        <is>
          <t>COMPLIANT</t>
        </is>
      </c>
      <c r="G490" s="2" t="n">
        <v>1</v>
      </c>
      <c r="H490" s="2" t="n">
        <v>4</v>
      </c>
      <c r="I490" s="2" t="n">
        <v>0</v>
      </c>
      <c r="J490" s="2" t="n">
        <v>0</v>
      </c>
      <c r="K490" s="2" t="inlineStr"/>
      <c r="L490" s="2" t="inlineStr"/>
      <c r="M490" s="2" t="inlineStr">
        <is>
          <t>All checked criteria passed</t>
        </is>
      </c>
    </row>
    <row r="491">
      <c r="A491" s="2" t="inlineStr">
        <is>
          <t>104</t>
        </is>
      </c>
      <c r="B491" s="2" t="inlineStr">
        <is>
          <t>Īpašiem medicīniskiem nolūkiem paredzēta pārtika, šķidra, pacientiem, kam nepieciešama augsti enerģētiska enterālā barošana caur zondi nepietiekama uz</t>
        </is>
      </c>
      <c r="C491" s="2" t="inlineStr">
        <is>
          <t>nutrition</t>
        </is>
      </c>
      <c r="D491" s="2" t="n">
        <v>1</v>
      </c>
      <c r="E491" s="2" t="inlineStr">
        <is>
          <t>Isosource Standard Fibre 500 ml</t>
        </is>
      </c>
      <c r="F491" s="5" t="inlineStr">
        <is>
          <t>PARTIALLY_COMPLIANT</t>
        </is>
      </c>
      <c r="G491" s="2" t="n">
        <v>0.8</v>
      </c>
      <c r="H491" s="2" t="n">
        <v>4</v>
      </c>
      <c r="I491" s="2" t="n">
        <v>0</v>
      </c>
      <c r="J491" s="2" t="n">
        <v>1</v>
      </c>
      <c r="K491" s="2" t="inlineStr"/>
      <c r="L491" s="2" t="inlineStr">
        <is>
          <t>nutritionally_complete</t>
        </is>
      </c>
      <c r="M491" s="2" t="inlineStr">
        <is>
          <t>UNKNOWN nutritionally_complete: Cannot determine 'nutritionally_complete' for this product</t>
        </is>
      </c>
    </row>
    <row r="492">
      <c r="A492" s="2" t="inlineStr">
        <is>
          <t>104</t>
        </is>
      </c>
      <c r="B492" s="2" t="inlineStr">
        <is>
          <t>Īpašiem medicīniskiem nolūkiem paredzēta pārtika, šķidra, pacientiem, kam nepieciešama augsti enerģētiska enterālā barošana caur zondi nepietiekama uz</t>
        </is>
      </c>
      <c r="C492" s="2" t="inlineStr">
        <is>
          <t>nutrition</t>
        </is>
      </c>
      <c r="D492" s="2" t="n">
        <v>2</v>
      </c>
      <c r="E492" s="2" t="inlineStr">
        <is>
          <t>Isosource Standard Fibre 1000 ml</t>
        </is>
      </c>
      <c r="F492" s="5" t="inlineStr">
        <is>
          <t>PARTIALLY_COMPLIANT</t>
        </is>
      </c>
      <c r="G492" s="2" t="n">
        <v>0.8</v>
      </c>
      <c r="H492" s="2" t="n">
        <v>4</v>
      </c>
      <c r="I492" s="2" t="n">
        <v>0</v>
      </c>
      <c r="J492" s="2" t="n">
        <v>1</v>
      </c>
      <c r="K492" s="2" t="inlineStr"/>
      <c r="L492" s="2" t="inlineStr">
        <is>
          <t>nutritionally_complete</t>
        </is>
      </c>
      <c r="M492" s="2" t="inlineStr">
        <is>
          <t>UNKNOWN nutritionally_complete: Cannot determine 'nutritionally_complete' for this product</t>
        </is>
      </c>
    </row>
    <row r="493">
      <c r="A493" s="2" t="inlineStr">
        <is>
          <t>104</t>
        </is>
      </c>
      <c r="B493" s="2" t="inlineStr">
        <is>
          <t>Īpašiem medicīniskiem nolūkiem paredzēta pārtika, šķidra, pacientiem, kam nepieciešama augsti enerģētiska enterālā barošana caur zondi nepietiekama uz</t>
        </is>
      </c>
      <c r="C493" s="2" t="inlineStr">
        <is>
          <t>nutrition</t>
        </is>
      </c>
      <c r="D493" s="2" t="n">
        <v>3</v>
      </c>
      <c r="E493" s="2" t="inlineStr">
        <is>
          <t>Isosource Energy Fibre 500 ml</t>
        </is>
      </c>
      <c r="F493" s="5" t="inlineStr">
        <is>
          <t>PARTIALLY_COMPLIANT</t>
        </is>
      </c>
      <c r="G493" s="2" t="n">
        <v>0.8</v>
      </c>
      <c r="H493" s="2" t="n">
        <v>4</v>
      </c>
      <c r="I493" s="2" t="n">
        <v>0</v>
      </c>
      <c r="J493" s="2" t="n">
        <v>1</v>
      </c>
      <c r="K493" s="2" t="inlineStr"/>
      <c r="L493" s="2" t="inlineStr">
        <is>
          <t>nutritionally_complete</t>
        </is>
      </c>
      <c r="M493" s="2" t="inlineStr">
        <is>
          <t>UNKNOWN nutritionally_complete: Cannot determine 'nutritionally_complete' for this product</t>
        </is>
      </c>
    </row>
    <row r="494">
      <c r="A494" s="2" t="inlineStr">
        <is>
          <t>104</t>
        </is>
      </c>
      <c r="B494" s="2" t="inlineStr">
        <is>
          <t>Īpašiem medicīniskiem nolūkiem paredzēta pārtika, šķidra, pacientiem, kam nepieciešama augsti enerģētiska enterālā barošana caur zondi nepietiekama uz</t>
        </is>
      </c>
      <c r="C494" s="2" t="inlineStr">
        <is>
          <t>nutrition</t>
        </is>
      </c>
      <c r="D494" s="2" t="n">
        <v>4</v>
      </c>
      <c r="E494" s="2" t="inlineStr">
        <is>
          <t>Isosource 2.0 Protein Fibre 500 ml</t>
        </is>
      </c>
      <c r="F494" s="5" t="inlineStr">
        <is>
          <t>PARTIALLY_COMPLIANT</t>
        </is>
      </c>
      <c r="G494" s="2" t="n">
        <v>0.8</v>
      </c>
      <c r="H494" s="2" t="n">
        <v>4</v>
      </c>
      <c r="I494" s="2" t="n">
        <v>0</v>
      </c>
      <c r="J494" s="2" t="n">
        <v>1</v>
      </c>
      <c r="K494" s="2" t="inlineStr"/>
      <c r="L494" s="2" t="inlineStr">
        <is>
          <t>nutritionally_complete</t>
        </is>
      </c>
      <c r="M494" s="2" t="inlineStr">
        <is>
          <t>UNKNOWN nutritionally_complete: Cannot determine 'nutritionally_complete' for this product</t>
        </is>
      </c>
    </row>
    <row r="495">
      <c r="A495" s="2" t="inlineStr">
        <is>
          <t>104</t>
        </is>
      </c>
      <c r="B495" s="2" t="inlineStr">
        <is>
          <t>Īpašiem medicīniskiem nolūkiem paredzēta pārtika, šķidra, pacientiem, kam nepieciešama augsti enerģētiska enterālā barošana caur zondi nepietiekama uz</t>
        </is>
      </c>
      <c r="C495" s="2" t="inlineStr">
        <is>
          <t>nutrition</t>
        </is>
      </c>
      <c r="D495" s="2" t="n">
        <v>5</v>
      </c>
      <c r="E495" s="2" t="inlineStr">
        <is>
          <t>Novasource GI Balance 500 ml</t>
        </is>
      </c>
      <c r="F495" s="5" t="inlineStr">
        <is>
          <t>PARTIALLY_COMPLIANT</t>
        </is>
      </c>
      <c r="G495" s="2" t="n">
        <v>0.8</v>
      </c>
      <c r="H495" s="2" t="n">
        <v>4</v>
      </c>
      <c r="I495" s="2" t="n">
        <v>0</v>
      </c>
      <c r="J495" s="2" t="n">
        <v>1</v>
      </c>
      <c r="K495" s="2" t="inlineStr"/>
      <c r="L495" s="2" t="inlineStr">
        <is>
          <t>nutritionally_complete</t>
        </is>
      </c>
      <c r="M495" s="2" t="inlineStr">
        <is>
          <t>UNKNOWN nutritionally_complete: Cannot determine 'nutritionally_complete' for this product</t>
        </is>
      </c>
    </row>
    <row r="496">
      <c r="A496" s="2" t="inlineStr">
        <is>
          <t>105</t>
        </is>
      </c>
      <c r="B496" s="2" t="inlineStr">
        <is>
          <t>Īpašiem medicīniskiem nolūkiem paredzēta pārtika, šķidra, pacientiem, kam nepieciešama augsti enerģētiska enterālā barošana caur zondi nepietiekama uz</t>
        </is>
      </c>
      <c r="C496" s="2" t="inlineStr">
        <is>
          <t>nutrition</t>
        </is>
      </c>
      <c r="D496" s="2" t="n">
        <v>1</v>
      </c>
      <c r="E496" s="2" t="inlineStr">
        <is>
          <t>Isosource Standard 500 ml</t>
        </is>
      </c>
      <c r="F496" s="5" t="inlineStr">
        <is>
          <t>PARTIALLY_COMPLIANT</t>
        </is>
      </c>
      <c r="G496" s="2" t="n">
        <v>0.8</v>
      </c>
      <c r="H496" s="2" t="n">
        <v>4</v>
      </c>
      <c r="I496" s="2" t="n">
        <v>0</v>
      </c>
      <c r="J496" s="2" t="n">
        <v>1</v>
      </c>
      <c r="K496" s="2" t="inlineStr"/>
      <c r="L496" s="2" t="inlineStr">
        <is>
          <t>nutritionally_complete</t>
        </is>
      </c>
      <c r="M496" s="2" t="inlineStr">
        <is>
          <t>UNKNOWN nutritionally_complete: Cannot determine 'nutritionally_complete' for this product</t>
        </is>
      </c>
    </row>
    <row r="497">
      <c r="A497" s="2" t="inlineStr">
        <is>
          <t>105</t>
        </is>
      </c>
      <c r="B497" s="2" t="inlineStr">
        <is>
          <t>Īpašiem medicīniskiem nolūkiem paredzēta pārtika, šķidra, pacientiem, kam nepieciešama augsti enerģētiska enterālā barošana caur zondi nepietiekama uz</t>
        </is>
      </c>
      <c r="C497" s="2" t="inlineStr">
        <is>
          <t>nutrition</t>
        </is>
      </c>
      <c r="D497" s="2" t="n">
        <v>2</v>
      </c>
      <c r="E497" s="2" t="inlineStr">
        <is>
          <t>Isosource Energy 500 ml</t>
        </is>
      </c>
      <c r="F497" s="5" t="inlineStr">
        <is>
          <t>PARTIALLY_COMPLIANT</t>
        </is>
      </c>
      <c r="G497" s="2" t="n">
        <v>0.8</v>
      </c>
      <c r="H497" s="2" t="n">
        <v>4</v>
      </c>
      <c r="I497" s="2" t="n">
        <v>0</v>
      </c>
      <c r="J497" s="2" t="n">
        <v>1</v>
      </c>
      <c r="K497" s="2" t="inlineStr"/>
      <c r="L497" s="2" t="inlineStr">
        <is>
          <t>nutritionally_complete</t>
        </is>
      </c>
      <c r="M497" s="2" t="inlineStr">
        <is>
          <t>UNKNOWN nutritionally_complete: Cannot determine 'nutritionally_complete' for this product</t>
        </is>
      </c>
    </row>
    <row r="498">
      <c r="A498" s="2" t="inlineStr">
        <is>
          <t>105</t>
        </is>
      </c>
      <c r="B498" s="2" t="inlineStr">
        <is>
          <t>Īpašiem medicīniskiem nolūkiem paredzēta pārtika, šķidra, pacientiem, kam nepieciešama augsti enerģētiska enterālā barošana caur zondi nepietiekama uz</t>
        </is>
      </c>
      <c r="C498" s="2" t="inlineStr">
        <is>
          <t>nutrition</t>
        </is>
      </c>
      <c r="D498" s="2" t="n">
        <v>3</v>
      </c>
      <c r="E498" s="2" t="inlineStr">
        <is>
          <t>Isosource 2.0 Protein 500 ml</t>
        </is>
      </c>
      <c r="F498" s="5" t="inlineStr">
        <is>
          <t>PARTIALLY_COMPLIANT</t>
        </is>
      </c>
      <c r="G498" s="2" t="n">
        <v>0.8</v>
      </c>
      <c r="H498" s="2" t="n">
        <v>4</v>
      </c>
      <c r="I498" s="2" t="n">
        <v>0</v>
      </c>
      <c r="J498" s="2" t="n">
        <v>1</v>
      </c>
      <c r="K498" s="2" t="inlineStr"/>
      <c r="L498" s="2" t="inlineStr">
        <is>
          <t>nutritionally_complete</t>
        </is>
      </c>
      <c r="M498" s="2" t="inlineStr">
        <is>
          <t>UNKNOWN nutritionally_complete: Cannot determine 'nutritionally_complete' for this product</t>
        </is>
      </c>
    </row>
    <row r="499">
      <c r="A499" s="2" t="inlineStr">
        <is>
          <t>105</t>
        </is>
      </c>
      <c r="B499" s="2" t="inlineStr">
        <is>
          <t>Īpašiem medicīniskiem nolūkiem paredzēta pārtika, šķidra, pacientiem, kam nepieciešama augsti enerģētiska enterālā barošana caur zondi nepietiekama uz</t>
        </is>
      </c>
      <c r="C499" s="2" t="inlineStr">
        <is>
          <t>nutrition</t>
        </is>
      </c>
      <c r="D499" s="2" t="n">
        <v>4</v>
      </c>
      <c r="E499" s="2" t="inlineStr">
        <is>
          <t>Isosource Junior 500 ml</t>
        </is>
      </c>
      <c r="F499" s="5" t="inlineStr">
        <is>
          <t>PARTIALLY_COMPLIANT</t>
        </is>
      </c>
      <c r="G499" s="2" t="n">
        <v>0.8</v>
      </c>
      <c r="H499" s="2" t="n">
        <v>4</v>
      </c>
      <c r="I499" s="2" t="n">
        <v>0</v>
      </c>
      <c r="J499" s="2" t="n">
        <v>1</v>
      </c>
      <c r="K499" s="2" t="inlineStr"/>
      <c r="L499" s="2" t="inlineStr">
        <is>
          <t>nutritionally_complete</t>
        </is>
      </c>
      <c r="M499" s="2" t="inlineStr">
        <is>
          <t>UNKNOWN nutritionally_complete: Cannot determine 'nutritionally_complete' for this product</t>
        </is>
      </c>
    </row>
    <row r="500">
      <c r="A500" s="2" t="inlineStr">
        <is>
          <t>105</t>
        </is>
      </c>
      <c r="B500" s="2" t="inlineStr">
        <is>
          <t>Īpašiem medicīniskiem nolūkiem paredzēta pārtika, šķidra, pacientiem, kam nepieciešama augsti enerģētiska enterālā barošana caur zondi nepietiekama uz</t>
        </is>
      </c>
      <c r="C500" s="2" t="inlineStr">
        <is>
          <t>nutrition</t>
        </is>
      </c>
      <c r="D500" s="2" t="n">
        <v>5</v>
      </c>
      <c r="E500" s="2" t="inlineStr">
        <is>
          <t>Peptamen 500 ml</t>
        </is>
      </c>
      <c r="F500" s="5" t="inlineStr">
        <is>
          <t>PARTIALLY_COMPLIANT</t>
        </is>
      </c>
      <c r="G500" s="2" t="n">
        <v>0.8</v>
      </c>
      <c r="H500" s="2" t="n">
        <v>4</v>
      </c>
      <c r="I500" s="2" t="n">
        <v>0</v>
      </c>
      <c r="J500" s="2" t="n">
        <v>1</v>
      </c>
      <c r="K500" s="2" t="inlineStr"/>
      <c r="L500" s="2" t="inlineStr">
        <is>
          <t>nutritionally_complete</t>
        </is>
      </c>
      <c r="M500" s="2" t="inlineStr">
        <is>
          <t>UNKNOWN nutritionally_complete: Cannot determine 'nutritionally_complete' for this product</t>
        </is>
      </c>
    </row>
    <row r="501">
      <c r="A501" s="2" t="inlineStr">
        <is>
          <t>106</t>
        </is>
      </c>
      <c r="B501" s="2" t="inlineStr">
        <is>
          <t>Īpašiem medicīniskiem nolūkiem paredzēta pārtika, šķidra, pacientiem, ar apgrūtinātu uzturvielu absorbciju vai sagremošanu enterālai barošanai caur zo</t>
        </is>
      </c>
      <c r="C501" s="2" t="inlineStr">
        <is>
          <t>nutrition</t>
        </is>
      </c>
      <c r="D501" s="2" t="n">
        <v>1</v>
      </c>
      <c r="E501" s="2" t="inlineStr">
        <is>
          <t>Isosource 2.0 Protein 500 ml</t>
        </is>
      </c>
      <c r="F501" s="5" t="inlineStr">
        <is>
          <t>PARTIALLY_COMPLIANT</t>
        </is>
      </c>
      <c r="G501" s="2" t="n">
        <v>0.8</v>
      </c>
      <c r="H501" s="2" t="n">
        <v>4</v>
      </c>
      <c r="I501" s="2" t="n">
        <v>0</v>
      </c>
      <c r="J501" s="2" t="n">
        <v>1</v>
      </c>
      <c r="K501" s="2" t="inlineStr"/>
      <c r="L501" s="2" t="inlineStr">
        <is>
          <t>nutritionally_complete</t>
        </is>
      </c>
      <c r="M501" s="2" t="inlineStr">
        <is>
          <t>UNKNOWN nutritionally_complete: Cannot determine 'nutritionally_complete' for this product</t>
        </is>
      </c>
    </row>
    <row r="502">
      <c r="A502" s="2" t="inlineStr">
        <is>
          <t>106</t>
        </is>
      </c>
      <c r="B502" s="2" t="inlineStr">
        <is>
          <t>Īpašiem medicīniskiem nolūkiem paredzēta pārtika, šķidra, pacientiem, ar apgrūtinātu uzturvielu absorbciju vai sagremošanu enterālai barošanai caur zo</t>
        </is>
      </c>
      <c r="C502" s="2" t="inlineStr">
        <is>
          <t>nutrition</t>
        </is>
      </c>
      <c r="D502" s="2" t="n">
        <v>2</v>
      </c>
      <c r="E502" s="2" t="inlineStr">
        <is>
          <t>Peptamen 500 ml</t>
        </is>
      </c>
      <c r="F502" s="5" t="inlineStr">
        <is>
          <t>PARTIALLY_COMPLIANT</t>
        </is>
      </c>
      <c r="G502" s="2" t="n">
        <v>0.8</v>
      </c>
      <c r="H502" s="2" t="n">
        <v>4</v>
      </c>
      <c r="I502" s="2" t="n">
        <v>0</v>
      </c>
      <c r="J502" s="2" t="n">
        <v>1</v>
      </c>
      <c r="K502" s="2" t="inlineStr"/>
      <c r="L502" s="2" t="inlineStr">
        <is>
          <t>nutritionally_complete</t>
        </is>
      </c>
      <c r="M502" s="2" t="inlineStr">
        <is>
          <t>UNKNOWN nutritionally_complete: Cannot determine 'nutritionally_complete' for this product</t>
        </is>
      </c>
    </row>
    <row r="503">
      <c r="A503" s="2" t="inlineStr">
        <is>
          <t>106</t>
        </is>
      </c>
      <c r="B503" s="2" t="inlineStr">
        <is>
          <t>Īpašiem medicīniskiem nolūkiem paredzēta pārtika, šķidra, pacientiem, ar apgrūtinātu uzturvielu absorbciju vai sagremošanu enterālai barošanai caur zo</t>
        </is>
      </c>
      <c r="C503" s="2" t="inlineStr">
        <is>
          <t>nutrition</t>
        </is>
      </c>
      <c r="D503" s="2" t="n">
        <v>3</v>
      </c>
      <c r="E503" s="2" t="inlineStr">
        <is>
          <t>Peptamen 2.0 Enteral 500 ml</t>
        </is>
      </c>
      <c r="F503" s="5" t="inlineStr">
        <is>
          <t>PARTIALLY_COMPLIANT</t>
        </is>
      </c>
      <c r="G503" s="2" t="n">
        <v>0.8</v>
      </c>
      <c r="H503" s="2" t="n">
        <v>4</v>
      </c>
      <c r="I503" s="2" t="n">
        <v>0</v>
      </c>
      <c r="J503" s="2" t="n">
        <v>1</v>
      </c>
      <c r="K503" s="2" t="inlineStr"/>
      <c r="L503" s="2" t="inlineStr">
        <is>
          <t>nutritionally_complete</t>
        </is>
      </c>
      <c r="M503" s="2" t="inlineStr">
        <is>
          <t>UNKNOWN nutritionally_complete: Cannot determine 'nutritionally_complete' for this product</t>
        </is>
      </c>
    </row>
    <row r="504">
      <c r="A504" s="2" t="inlineStr">
        <is>
          <t>106</t>
        </is>
      </c>
      <c r="B504" s="2" t="inlineStr">
        <is>
          <t>Īpašiem medicīniskiem nolūkiem paredzēta pārtika, šķidra, pacientiem, ar apgrūtinātu uzturvielu absorbciju vai sagremošanu enterālai barošanai caur zo</t>
        </is>
      </c>
      <c r="C504" s="2" t="inlineStr">
        <is>
          <t>nutrition</t>
        </is>
      </c>
      <c r="D504" s="2" t="n">
        <v>4</v>
      </c>
      <c r="E504" s="2" t="inlineStr">
        <is>
          <t>Peptamen Junior 500 ml</t>
        </is>
      </c>
      <c r="F504" s="5" t="inlineStr">
        <is>
          <t>PARTIALLY_COMPLIANT</t>
        </is>
      </c>
      <c r="G504" s="2" t="n">
        <v>0.8</v>
      </c>
      <c r="H504" s="2" t="n">
        <v>4</v>
      </c>
      <c r="I504" s="2" t="n">
        <v>0</v>
      </c>
      <c r="J504" s="2" t="n">
        <v>1</v>
      </c>
      <c r="K504" s="2" t="inlineStr"/>
      <c r="L504" s="2" t="inlineStr">
        <is>
          <t>nutritionally_complete</t>
        </is>
      </c>
      <c r="M504" s="2" t="inlineStr">
        <is>
          <t>UNKNOWN nutritionally_complete: Cannot determine 'nutritionally_complete' for this product</t>
        </is>
      </c>
    </row>
    <row r="505">
      <c r="A505" s="2" t="inlineStr">
        <is>
          <t>106</t>
        </is>
      </c>
      <c r="B505" s="2" t="inlineStr">
        <is>
          <t>Īpašiem medicīniskiem nolūkiem paredzēta pārtika, šķidra, pacientiem, ar apgrūtinātu uzturvielu absorbciju vai sagremošanu enterālai barošanai caur zo</t>
        </is>
      </c>
      <c r="C505" s="2" t="inlineStr">
        <is>
          <t>nutrition</t>
        </is>
      </c>
      <c r="D505" s="2" t="n">
        <v>5</v>
      </c>
      <c r="E505" s="2" t="inlineStr">
        <is>
          <t>Isosource Protein 500 ml</t>
        </is>
      </c>
      <c r="F505" s="5" t="inlineStr">
        <is>
          <t>PARTIALLY_COMPLIANT</t>
        </is>
      </c>
      <c r="G505" s="2" t="n">
        <v>0.8</v>
      </c>
      <c r="H505" s="2" t="n">
        <v>4</v>
      </c>
      <c r="I505" s="2" t="n">
        <v>0</v>
      </c>
      <c r="J505" s="2" t="n">
        <v>1</v>
      </c>
      <c r="K505" s="2" t="inlineStr"/>
      <c r="L505" s="2" t="inlineStr">
        <is>
          <t>nutritionally_complete</t>
        </is>
      </c>
      <c r="M505" s="2" t="inlineStr">
        <is>
          <t>UNKNOWN nutritionally_complete: Cannot determine 'nutritionally_complete' for this product</t>
        </is>
      </c>
    </row>
    <row r="506">
      <c r="A506" s="2" t="inlineStr">
        <is>
          <t>107</t>
        </is>
      </c>
      <c r="B506" s="2" t="inlineStr">
        <is>
          <t>Īpašiem medicīniskiem nolūkiem paredzēta pārtika, šķidra, pacientiem, kam nepieciešama enterālā barošana caur zondi nepietiekama uztura uzņemšanas gad</t>
        </is>
      </c>
      <c r="C506" s="2" t="inlineStr">
        <is>
          <t>nutrition</t>
        </is>
      </c>
      <c r="D506" s="2" t="n">
        <v>1</v>
      </c>
      <c r="E506" s="2" t="inlineStr">
        <is>
          <t>Isosource Standard Fibre 500 ml</t>
        </is>
      </c>
      <c r="F506" s="5" t="inlineStr">
        <is>
          <t>PARTIALLY_COMPLIANT</t>
        </is>
      </c>
      <c r="G506" s="2" t="n">
        <v>0.8</v>
      </c>
      <c r="H506" s="2" t="n">
        <v>4</v>
      </c>
      <c r="I506" s="2" t="n">
        <v>0</v>
      </c>
      <c r="J506" s="2" t="n">
        <v>1</v>
      </c>
      <c r="K506" s="2" t="inlineStr"/>
      <c r="L506" s="2" t="inlineStr">
        <is>
          <t>nutritionally_complete</t>
        </is>
      </c>
      <c r="M506" s="2" t="inlineStr">
        <is>
          <t>UNKNOWN nutritionally_complete: Cannot determine 'nutritionally_complete' for this product</t>
        </is>
      </c>
    </row>
    <row r="507">
      <c r="A507" s="2" t="inlineStr">
        <is>
          <t>107</t>
        </is>
      </c>
      <c r="B507" s="2" t="inlineStr">
        <is>
          <t>Īpašiem medicīniskiem nolūkiem paredzēta pārtika, šķidra, pacientiem, kam nepieciešama enterālā barošana caur zondi nepietiekama uztura uzņemšanas gad</t>
        </is>
      </c>
      <c r="C507" s="2" t="inlineStr">
        <is>
          <t>nutrition</t>
        </is>
      </c>
      <c r="D507" s="2" t="n">
        <v>2</v>
      </c>
      <c r="E507" s="2" t="inlineStr">
        <is>
          <t>Isosource Standard Fibre 1000 ml</t>
        </is>
      </c>
      <c r="F507" s="5" t="inlineStr">
        <is>
          <t>PARTIALLY_COMPLIANT</t>
        </is>
      </c>
      <c r="G507" s="2" t="n">
        <v>0.8</v>
      </c>
      <c r="H507" s="2" t="n">
        <v>4</v>
      </c>
      <c r="I507" s="2" t="n">
        <v>0</v>
      </c>
      <c r="J507" s="2" t="n">
        <v>1</v>
      </c>
      <c r="K507" s="2" t="inlineStr"/>
      <c r="L507" s="2" t="inlineStr">
        <is>
          <t>nutritionally_complete</t>
        </is>
      </c>
      <c r="M507" s="2" t="inlineStr">
        <is>
          <t>UNKNOWN nutritionally_complete: Cannot determine 'nutritionally_complete' for this product</t>
        </is>
      </c>
    </row>
    <row r="508">
      <c r="A508" s="2" t="inlineStr">
        <is>
          <t>107</t>
        </is>
      </c>
      <c r="B508" s="2" t="inlineStr">
        <is>
          <t>Īpašiem medicīniskiem nolūkiem paredzēta pārtika, šķidra, pacientiem, kam nepieciešama enterālā barošana caur zondi nepietiekama uztura uzņemšanas gad</t>
        </is>
      </c>
      <c r="C508" s="2" t="inlineStr">
        <is>
          <t>nutrition</t>
        </is>
      </c>
      <c r="D508" s="2" t="n">
        <v>3</v>
      </c>
      <c r="E508" s="2" t="inlineStr">
        <is>
          <t>Isosource Energy Fibre 500 ml</t>
        </is>
      </c>
      <c r="F508" s="5" t="inlineStr">
        <is>
          <t>PARTIALLY_COMPLIANT</t>
        </is>
      </c>
      <c r="G508" s="2" t="n">
        <v>0.8</v>
      </c>
      <c r="H508" s="2" t="n">
        <v>4</v>
      </c>
      <c r="I508" s="2" t="n">
        <v>0</v>
      </c>
      <c r="J508" s="2" t="n">
        <v>1</v>
      </c>
      <c r="K508" s="2" t="inlineStr"/>
      <c r="L508" s="2" t="inlineStr">
        <is>
          <t>nutritionally_complete</t>
        </is>
      </c>
      <c r="M508" s="2" t="inlineStr">
        <is>
          <t>UNKNOWN nutritionally_complete: Cannot determine 'nutritionally_complete' for this product</t>
        </is>
      </c>
    </row>
    <row r="509">
      <c r="A509" s="2" t="inlineStr">
        <is>
          <t>107</t>
        </is>
      </c>
      <c r="B509" s="2" t="inlineStr">
        <is>
          <t>Īpašiem medicīniskiem nolūkiem paredzēta pārtika, šķidra, pacientiem, kam nepieciešama enterālā barošana caur zondi nepietiekama uztura uzņemšanas gad</t>
        </is>
      </c>
      <c r="C509" s="2" t="inlineStr">
        <is>
          <t>nutrition</t>
        </is>
      </c>
      <c r="D509" s="2" t="n">
        <v>4</v>
      </c>
      <c r="E509" s="2" t="inlineStr">
        <is>
          <t>Isosource 2.0 Protein Fibre 500 ml</t>
        </is>
      </c>
      <c r="F509" s="5" t="inlineStr">
        <is>
          <t>PARTIALLY_COMPLIANT</t>
        </is>
      </c>
      <c r="G509" s="2" t="n">
        <v>0.8</v>
      </c>
      <c r="H509" s="2" t="n">
        <v>4</v>
      </c>
      <c r="I509" s="2" t="n">
        <v>0</v>
      </c>
      <c r="J509" s="2" t="n">
        <v>1</v>
      </c>
      <c r="K509" s="2" t="inlineStr"/>
      <c r="L509" s="2" t="inlineStr">
        <is>
          <t>nutritionally_complete</t>
        </is>
      </c>
      <c r="M509" s="2" t="inlineStr">
        <is>
          <t>UNKNOWN nutritionally_complete: Cannot determine 'nutritionally_complete' for this product</t>
        </is>
      </c>
    </row>
    <row r="510">
      <c r="A510" s="2" t="inlineStr">
        <is>
          <t>107</t>
        </is>
      </c>
      <c r="B510" s="2" t="inlineStr">
        <is>
          <t>Īpašiem medicīniskiem nolūkiem paredzēta pārtika, šķidra, pacientiem, kam nepieciešama enterālā barošana caur zondi nepietiekama uztura uzņemšanas gad</t>
        </is>
      </c>
      <c r="C510" s="2" t="inlineStr">
        <is>
          <t>nutrition</t>
        </is>
      </c>
      <c r="D510" s="2" t="n">
        <v>5</v>
      </c>
      <c r="E510" s="2" t="inlineStr">
        <is>
          <t>Novasource GI Balance 500 ml</t>
        </is>
      </c>
      <c r="F510" s="5" t="inlineStr">
        <is>
          <t>PARTIALLY_COMPLIANT</t>
        </is>
      </c>
      <c r="G510" s="2" t="n">
        <v>0.8</v>
      </c>
      <c r="H510" s="2" t="n">
        <v>4</v>
      </c>
      <c r="I510" s="2" t="n">
        <v>0</v>
      </c>
      <c r="J510" s="2" t="n">
        <v>1</v>
      </c>
      <c r="K510" s="2" t="inlineStr"/>
      <c r="L510" s="2" t="inlineStr">
        <is>
          <t>nutritionally_complete</t>
        </is>
      </c>
      <c r="M510" s="2" t="inlineStr">
        <is>
          <t>UNKNOWN nutritionally_complete: Cannot determine 'nutritionally_complete' for this product</t>
        </is>
      </c>
    </row>
    <row r="511">
      <c r="A511" s="2" t="inlineStr">
        <is>
          <t>108</t>
        </is>
      </c>
      <c r="B511" s="2" t="inlineStr">
        <is>
          <t>Īpašiem medicīniskiem nolūkiem paredzēta pārtika, šķidra, pacientiem, kam nepieciešama enterālā barošana caur zondi nepietiekama uztura uzņemšanas gad</t>
        </is>
      </c>
      <c r="C511" s="2" t="inlineStr">
        <is>
          <t>nutrition</t>
        </is>
      </c>
      <c r="D511" s="2" t="n">
        <v>1</v>
      </c>
      <c r="E511" s="2" t="inlineStr">
        <is>
          <t>Isosource Standard 1000 ml</t>
        </is>
      </c>
      <c r="F511" s="5" t="inlineStr">
        <is>
          <t>PARTIALLY_COMPLIANT</t>
        </is>
      </c>
      <c r="G511" s="2" t="n">
        <v>0.8</v>
      </c>
      <c r="H511" s="2" t="n">
        <v>4</v>
      </c>
      <c r="I511" s="2" t="n">
        <v>0</v>
      </c>
      <c r="J511" s="2" t="n">
        <v>1</v>
      </c>
      <c r="K511" s="2" t="inlineStr"/>
      <c r="L511" s="2" t="inlineStr">
        <is>
          <t>nutritionally_complete</t>
        </is>
      </c>
      <c r="M511" s="2" t="inlineStr">
        <is>
          <t>UNKNOWN nutritionally_complete: Cannot determine 'nutritionally_complete' for this product</t>
        </is>
      </c>
    </row>
    <row r="512">
      <c r="A512" s="2" t="inlineStr">
        <is>
          <t>108</t>
        </is>
      </c>
      <c r="B512" s="2" t="inlineStr">
        <is>
          <t>Īpašiem medicīniskiem nolūkiem paredzēta pārtika, šķidra, pacientiem, kam nepieciešama enterālā barošana caur zondi nepietiekama uztura uzņemšanas gad</t>
        </is>
      </c>
      <c r="C512" s="2" t="inlineStr">
        <is>
          <t>nutrition</t>
        </is>
      </c>
      <c r="D512" s="2" t="n">
        <v>2</v>
      </c>
      <c r="E512" s="2" t="inlineStr">
        <is>
          <t>Isosource Standard 500 ml</t>
        </is>
      </c>
      <c r="F512" s="4" t="inlineStr">
        <is>
          <t>NON_COMPLIANT</t>
        </is>
      </c>
      <c r="G512" s="2" t="n">
        <v>0.6</v>
      </c>
      <c r="H512" s="2" t="n">
        <v>3</v>
      </c>
      <c r="I512" s="2" t="n">
        <v>1</v>
      </c>
      <c r="J512" s="2" t="n">
        <v>1</v>
      </c>
      <c r="K512" s="2" t="inlineStr">
        <is>
          <t>volume: 500.0 ml vs = 1000.0 ml</t>
        </is>
      </c>
      <c r="L512" s="2" t="inlineStr">
        <is>
          <t>nutritionally_complete</t>
        </is>
      </c>
      <c r="M512" s="2" t="inlineStr">
        <is>
          <t>FAIL volume: 500.0 ml != 1000.0 ml; UNKNOWN nutritionally_complete: Cannot determine 'nutritionally_complete' for this product</t>
        </is>
      </c>
    </row>
    <row r="513">
      <c r="A513" s="2" t="inlineStr">
        <is>
          <t>108</t>
        </is>
      </c>
      <c r="B513" s="2" t="inlineStr">
        <is>
          <t>Īpašiem medicīniskiem nolūkiem paredzēta pārtika, šķidra, pacientiem, kam nepieciešama enterālā barošana caur zondi nepietiekama uztura uzņemšanas gad</t>
        </is>
      </c>
      <c r="C513" s="2" t="inlineStr">
        <is>
          <t>nutrition</t>
        </is>
      </c>
      <c r="D513" s="2" t="n">
        <v>3</v>
      </c>
      <c r="E513" s="2" t="inlineStr">
        <is>
          <t>Isosource Standard Fibre 1000 ml</t>
        </is>
      </c>
      <c r="F513" s="4" t="inlineStr">
        <is>
          <t>NON_COMPLIANT</t>
        </is>
      </c>
      <c r="G513" s="2" t="n">
        <v>0.6</v>
      </c>
      <c r="H513" s="2" t="n">
        <v>3</v>
      </c>
      <c r="I513" s="2" t="n">
        <v>1</v>
      </c>
      <c r="J513" s="2" t="n">
        <v>1</v>
      </c>
      <c r="K513" s="2" t="inlineStr">
        <is>
          <t>contains_fiber: fiber=1.5 g/100ml vs no fiber</t>
        </is>
      </c>
      <c r="L513" s="2" t="inlineStr">
        <is>
          <t>nutritionally_complete</t>
        </is>
      </c>
      <c r="M513" s="2" t="inlineStr">
        <is>
          <t>FAIL contains_fiber: Product contains fiber (1.5 g/100ml); UNKNOWN nutritionally_complete: Cannot determine 'nutritionally_complete' for this product</t>
        </is>
      </c>
    </row>
    <row r="514">
      <c r="A514" s="2" t="inlineStr">
        <is>
          <t>108</t>
        </is>
      </c>
      <c r="B514" s="2" t="inlineStr">
        <is>
          <t>Īpašiem medicīniskiem nolūkiem paredzēta pārtika, šķidra, pacientiem, kam nepieciešama enterālā barošana caur zondi nepietiekama uztura uzņemšanas gad</t>
        </is>
      </c>
      <c r="C514" s="2" t="inlineStr">
        <is>
          <t>nutrition</t>
        </is>
      </c>
      <c r="D514" s="2" t="n">
        <v>4</v>
      </c>
      <c r="E514" s="2" t="inlineStr">
        <is>
          <t>Isosource Energy 500 ml</t>
        </is>
      </c>
      <c r="F514" s="4" t="inlineStr">
        <is>
          <t>NON_COMPLIANT</t>
        </is>
      </c>
      <c r="G514" s="2" t="n">
        <v>0.6</v>
      </c>
      <c r="H514" s="2" t="n">
        <v>3</v>
      </c>
      <c r="I514" s="2" t="n">
        <v>1</v>
      </c>
      <c r="J514" s="2" t="n">
        <v>1</v>
      </c>
      <c r="K514" s="2" t="inlineStr">
        <is>
          <t>volume: 500.0 ml vs = 1000.0 ml</t>
        </is>
      </c>
      <c r="L514" s="2" t="inlineStr">
        <is>
          <t>nutritionally_complete</t>
        </is>
      </c>
      <c r="M514" s="2" t="inlineStr">
        <is>
          <t>FAIL volume: 500.0 ml != 1000.0 ml; UNKNOWN nutritionally_complete: Cannot determine 'nutritionally_complete' for this product</t>
        </is>
      </c>
    </row>
    <row r="515">
      <c r="A515" s="2" t="inlineStr">
        <is>
          <t>108</t>
        </is>
      </c>
      <c r="B515" s="2" t="inlineStr">
        <is>
          <t>Īpašiem medicīniskiem nolūkiem paredzēta pārtika, šķidra, pacientiem, kam nepieciešama enterālā barošana caur zondi nepietiekama uztura uzņemšanas gad</t>
        </is>
      </c>
      <c r="C515" s="2" t="inlineStr">
        <is>
          <t>nutrition</t>
        </is>
      </c>
      <c r="D515" s="2" t="n">
        <v>5</v>
      </c>
      <c r="E515" s="2" t="inlineStr">
        <is>
          <t>Isosource 2.0 Protein 500 ml</t>
        </is>
      </c>
      <c r="F515" s="4" t="inlineStr">
        <is>
          <t>NON_COMPLIANT</t>
        </is>
      </c>
      <c r="G515" s="2" t="n">
        <v>0.6</v>
      </c>
      <c r="H515" s="2" t="n">
        <v>3</v>
      </c>
      <c r="I515" s="2" t="n">
        <v>1</v>
      </c>
      <c r="J515" s="2" t="n">
        <v>1</v>
      </c>
      <c r="K515" s="2" t="inlineStr">
        <is>
          <t>volume: 500.0 ml vs = 1000.0 ml</t>
        </is>
      </c>
      <c r="L515" s="2" t="inlineStr">
        <is>
          <t>nutritionally_complete</t>
        </is>
      </c>
      <c r="M515" s="2" t="inlineStr">
        <is>
          <t>FAIL volume: 500.0 ml != 1000.0 ml; UNKNOWN nutritionally_complete: Cannot determine 'nutritionally_complete' for this product</t>
        </is>
      </c>
    </row>
    <row r="516">
      <c r="A516" s="2" t="inlineStr">
        <is>
          <t>109</t>
        </is>
      </c>
      <c r="B516" s="2" t="inlineStr">
        <is>
          <t>Īpašiem medicīniskiem nolūkiem paredzēta pārtika, šķidra, pacientiem, kam ir izveidojušās hroniskas brūces  enterālai barošanai caur zondi nepietiekam</t>
        </is>
      </c>
      <c r="C516" s="2" t="inlineStr">
        <is>
          <t>nutrition</t>
        </is>
      </c>
      <c r="D516" s="2" t="n">
        <v>1</v>
      </c>
      <c r="E516" s="2" t="inlineStr">
        <is>
          <t>Isosource Standard Fibre 1000 ml</t>
        </is>
      </c>
      <c r="F516" s="6" t="inlineStr">
        <is>
          <t>UNKNOWN</t>
        </is>
      </c>
      <c r="G516" s="2" t="n">
        <v>0.571</v>
      </c>
      <c r="H516" s="2" t="n">
        <v>4</v>
      </c>
      <c r="I516" s="2" t="n">
        <v>0</v>
      </c>
      <c r="J516" s="2" t="n">
        <v>3</v>
      </c>
      <c r="K516" s="2" t="inlineStr"/>
      <c r="L516" s="2" t="inlineStr">
        <is>
          <t>protein; l_arginine; nutritionally_complete</t>
        </is>
      </c>
      <c r="M516" s="2" t="inlineStr">
        <is>
          <t>UNKNOWN protein: Unknown unit: 'g100ml'; UNKNOWN l_arginine: Product has no value for 'l_arginine'; UNKNOWN nutritionally_complete: Cannot determine 'nutritionally_complete' for this product</t>
        </is>
      </c>
    </row>
    <row r="517">
      <c r="A517" s="2" t="inlineStr">
        <is>
          <t>109</t>
        </is>
      </c>
      <c r="B517" s="2" t="inlineStr">
        <is>
          <t>Īpašiem medicīniskiem nolūkiem paredzēta pārtika, šķidra, pacientiem, kam ir izveidojušās hroniskas brūces  enterālai barošanai caur zondi nepietiekam</t>
        </is>
      </c>
      <c r="C517" s="2" t="inlineStr">
        <is>
          <t>nutrition</t>
        </is>
      </c>
      <c r="D517" s="2" t="n">
        <v>2</v>
      </c>
      <c r="E517" s="2" t="inlineStr">
        <is>
          <t>Isosource Standard 1000 ml</t>
        </is>
      </c>
      <c r="F517" s="4" t="inlineStr">
        <is>
          <t>NON_COMPLIANT</t>
        </is>
      </c>
      <c r="G517" s="2" t="n">
        <v>0.429</v>
      </c>
      <c r="H517" s="2" t="n">
        <v>3</v>
      </c>
      <c r="I517" s="2" t="n">
        <v>1</v>
      </c>
      <c r="J517" s="2" t="n">
        <v>3</v>
      </c>
      <c r="K517" s="2" t="inlineStr">
        <is>
          <t>contains_fiber: fiber=0.0 g/100ml vs contains fiber</t>
        </is>
      </c>
      <c r="L517" s="2" t="inlineStr">
        <is>
          <t>protein; l_arginine; nutritionally_complete</t>
        </is>
      </c>
      <c r="M517" s="2" t="inlineStr">
        <is>
          <t>UNKNOWN protein: Unknown unit: 'g100ml'; UNKNOWN l_arginine: Product has no value for 'l_arginine'; FAIL contains_fiber: Product has no/minimal fiber; UNKNOWN nutritionally_complete: Cannot determine 'nutritionally_complete' for this product</t>
        </is>
      </c>
    </row>
    <row r="518">
      <c r="A518" s="2" t="inlineStr">
        <is>
          <t>109</t>
        </is>
      </c>
      <c r="B518" s="2" t="inlineStr">
        <is>
          <t>Īpašiem medicīniskiem nolūkiem paredzēta pārtika, šķidra, pacientiem, kam ir izveidojušās hroniskas brūces  enterālai barošanai caur zondi nepietiekam</t>
        </is>
      </c>
      <c r="C518" s="2" t="inlineStr">
        <is>
          <t>nutrition</t>
        </is>
      </c>
      <c r="D518" s="2" t="n">
        <v>3</v>
      </c>
      <c r="E518" s="2" t="inlineStr">
        <is>
          <t>Isosource Standard Fibre 500 ml</t>
        </is>
      </c>
      <c r="F518" s="4" t="inlineStr">
        <is>
          <t>NON_COMPLIANT</t>
        </is>
      </c>
      <c r="G518" s="2" t="n">
        <v>0.429</v>
      </c>
      <c r="H518" s="2" t="n">
        <v>3</v>
      </c>
      <c r="I518" s="2" t="n">
        <v>1</v>
      </c>
      <c r="J518" s="2" t="n">
        <v>3</v>
      </c>
      <c r="K518" s="2" t="inlineStr">
        <is>
          <t>volume: 500.0 ml vs = 1000.0 ml</t>
        </is>
      </c>
      <c r="L518" s="2" t="inlineStr">
        <is>
          <t>protein; l_arginine; nutritionally_complete</t>
        </is>
      </c>
      <c r="M518" s="2" t="inlineStr">
        <is>
          <t>UNKNOWN protein: Unknown unit: 'g100ml'; FAIL volume: 500.0 ml != 1000.0 ml; UNKNOWN l_arginine: Product has no value for 'l_arginine'; UNKNOWN nutritionally_complete: Cannot determine 'nutritionally_complete' for this product</t>
        </is>
      </c>
    </row>
    <row r="519">
      <c r="A519" s="2" t="inlineStr">
        <is>
          <t>109</t>
        </is>
      </c>
      <c r="B519" s="2" t="inlineStr">
        <is>
          <t>Īpašiem medicīniskiem nolūkiem paredzēta pārtika, šķidra, pacientiem, kam ir izveidojušās hroniskas brūces  enterālai barošanai caur zondi nepietiekam</t>
        </is>
      </c>
      <c r="C519" s="2" t="inlineStr">
        <is>
          <t>nutrition</t>
        </is>
      </c>
      <c r="D519" s="2" t="n">
        <v>4</v>
      </c>
      <c r="E519" s="2" t="inlineStr">
        <is>
          <t>Isosource Energy Fibre 500 ml</t>
        </is>
      </c>
      <c r="F519" s="4" t="inlineStr">
        <is>
          <t>NON_COMPLIANT</t>
        </is>
      </c>
      <c r="G519" s="2" t="n">
        <v>0.429</v>
      </c>
      <c r="H519" s="2" t="n">
        <v>3</v>
      </c>
      <c r="I519" s="2" t="n">
        <v>1</v>
      </c>
      <c r="J519" s="2" t="n">
        <v>3</v>
      </c>
      <c r="K519" s="2" t="inlineStr">
        <is>
          <t>volume: 500.0 ml vs = 1000.0 ml</t>
        </is>
      </c>
      <c r="L519" s="2" t="inlineStr">
        <is>
          <t>protein; l_arginine; nutritionally_complete</t>
        </is>
      </c>
      <c r="M519" s="2" t="inlineStr">
        <is>
          <t>UNKNOWN protein: Unknown unit: 'g100ml'; FAIL volume: 500.0 ml != 1000.0 ml; UNKNOWN l_arginine: Product has no value for 'l_arginine'; UNKNOWN nutritionally_complete: Cannot determine 'nutritionally_complete' for this product</t>
        </is>
      </c>
    </row>
    <row r="520">
      <c r="A520" s="2" t="inlineStr">
        <is>
          <t>109</t>
        </is>
      </c>
      <c r="B520" s="2" t="inlineStr">
        <is>
          <t>Īpašiem medicīniskiem nolūkiem paredzēta pārtika, šķidra, pacientiem, kam ir izveidojušās hroniskas brūces  enterālai barošanai caur zondi nepietiekam</t>
        </is>
      </c>
      <c r="C520" s="2" t="inlineStr">
        <is>
          <t>nutrition</t>
        </is>
      </c>
      <c r="D520" s="2" t="n">
        <v>5</v>
      </c>
      <c r="E520" s="2" t="inlineStr">
        <is>
          <t>Isosource 2.0 Protein Fibre 500 ml</t>
        </is>
      </c>
      <c r="F520" s="4" t="inlineStr">
        <is>
          <t>NON_COMPLIANT</t>
        </is>
      </c>
      <c r="G520" s="2" t="n">
        <v>0.429</v>
      </c>
      <c r="H520" s="2" t="n">
        <v>3</v>
      </c>
      <c r="I520" s="2" t="n">
        <v>1</v>
      </c>
      <c r="J520" s="2" t="n">
        <v>3</v>
      </c>
      <c r="K520" s="2" t="inlineStr">
        <is>
          <t>volume: 500.0 ml vs = 1000.0 ml</t>
        </is>
      </c>
      <c r="L520" s="2" t="inlineStr">
        <is>
          <t>protein; l_arginine; nutritionally_complete</t>
        </is>
      </c>
      <c r="M520" s="2" t="inlineStr">
        <is>
          <t>UNKNOWN protein: Unknown unit: 'g100ml'; FAIL volume: 500.0 ml != 1000.0 ml; UNKNOWN l_arginine: Product has no value for 'l_arginine'; UNKNOWN nutritionally_complete: Cannot determine 'nutritionally_complete' for this product</t>
        </is>
      </c>
    </row>
    <row r="521">
      <c r="A521" s="2" t="inlineStr">
        <is>
          <t>110</t>
        </is>
      </c>
      <c r="B521" s="2" t="inlineStr">
        <is>
          <t>Īpašiem medicīniskiem nolūkiem paredzēta pārtika, šķidra, pacientiem, kam nepieciešama enterālā barošana caur zondi nepietiekama uztura uzņemšanas gad</t>
        </is>
      </c>
      <c r="C521" s="2" t="inlineStr">
        <is>
          <t>nutrition</t>
        </is>
      </c>
      <c r="D521" s="2" t="n">
        <v>1</v>
      </c>
      <c r="E521" s="2" t="inlineStr">
        <is>
          <t>Isosource Standard Fibre 500 ml</t>
        </is>
      </c>
      <c r="F521" s="5" t="inlineStr">
        <is>
          <t>PARTIALLY_COMPLIANT</t>
        </is>
      </c>
      <c r="G521" s="2" t="n">
        <v>0.8</v>
      </c>
      <c r="H521" s="2" t="n">
        <v>4</v>
      </c>
      <c r="I521" s="2" t="n">
        <v>0</v>
      </c>
      <c r="J521" s="2" t="n">
        <v>1</v>
      </c>
      <c r="K521" s="2" t="inlineStr"/>
      <c r="L521" s="2" t="inlineStr">
        <is>
          <t>nutritionally_complete</t>
        </is>
      </c>
      <c r="M521" s="2" t="inlineStr">
        <is>
          <t>UNKNOWN nutritionally_complete: Cannot determine 'nutritionally_complete' for this product</t>
        </is>
      </c>
    </row>
    <row r="522">
      <c r="A522" s="2" t="inlineStr">
        <is>
          <t>110</t>
        </is>
      </c>
      <c r="B522" s="2" t="inlineStr">
        <is>
          <t>Īpašiem medicīniskiem nolūkiem paredzēta pārtika, šķidra, pacientiem, kam nepieciešama enterālā barošana caur zondi nepietiekama uztura uzņemšanas gad</t>
        </is>
      </c>
      <c r="C522" s="2" t="inlineStr">
        <is>
          <t>nutrition</t>
        </is>
      </c>
      <c r="D522" s="2" t="n">
        <v>2</v>
      </c>
      <c r="E522" s="2" t="inlineStr">
        <is>
          <t>Isosource Standard Fibre 1000 ml</t>
        </is>
      </c>
      <c r="F522" s="5" t="inlineStr">
        <is>
          <t>PARTIALLY_COMPLIANT</t>
        </is>
      </c>
      <c r="G522" s="2" t="n">
        <v>0.8</v>
      </c>
      <c r="H522" s="2" t="n">
        <v>4</v>
      </c>
      <c r="I522" s="2" t="n">
        <v>0</v>
      </c>
      <c r="J522" s="2" t="n">
        <v>1</v>
      </c>
      <c r="K522" s="2" t="inlineStr"/>
      <c r="L522" s="2" t="inlineStr">
        <is>
          <t>nutritionally_complete</t>
        </is>
      </c>
      <c r="M522" s="2" t="inlineStr">
        <is>
          <t>UNKNOWN nutritionally_complete: Cannot determine 'nutritionally_complete' for this product</t>
        </is>
      </c>
    </row>
    <row r="523">
      <c r="A523" s="2" t="inlineStr">
        <is>
          <t>110</t>
        </is>
      </c>
      <c r="B523" s="2" t="inlineStr">
        <is>
          <t>Īpašiem medicīniskiem nolūkiem paredzēta pārtika, šķidra, pacientiem, kam nepieciešama enterālā barošana caur zondi nepietiekama uztura uzņemšanas gad</t>
        </is>
      </c>
      <c r="C523" s="2" t="inlineStr">
        <is>
          <t>nutrition</t>
        </is>
      </c>
      <c r="D523" s="2" t="n">
        <v>3</v>
      </c>
      <c r="E523" s="2" t="inlineStr">
        <is>
          <t>Isosource Energy Fibre 500 ml</t>
        </is>
      </c>
      <c r="F523" s="5" t="inlineStr">
        <is>
          <t>PARTIALLY_COMPLIANT</t>
        </is>
      </c>
      <c r="G523" s="2" t="n">
        <v>0.8</v>
      </c>
      <c r="H523" s="2" t="n">
        <v>4</v>
      </c>
      <c r="I523" s="2" t="n">
        <v>0</v>
      </c>
      <c r="J523" s="2" t="n">
        <v>1</v>
      </c>
      <c r="K523" s="2" t="inlineStr"/>
      <c r="L523" s="2" t="inlineStr">
        <is>
          <t>nutritionally_complete</t>
        </is>
      </c>
      <c r="M523" s="2" t="inlineStr">
        <is>
          <t>UNKNOWN nutritionally_complete: Cannot determine 'nutritionally_complete' for this product</t>
        </is>
      </c>
    </row>
    <row r="524">
      <c r="A524" s="2" t="inlineStr">
        <is>
          <t>110</t>
        </is>
      </c>
      <c r="B524" s="2" t="inlineStr">
        <is>
          <t>Īpašiem medicīniskiem nolūkiem paredzēta pārtika, šķidra, pacientiem, kam nepieciešama enterālā barošana caur zondi nepietiekama uztura uzņemšanas gad</t>
        </is>
      </c>
      <c r="C524" s="2" t="inlineStr">
        <is>
          <t>nutrition</t>
        </is>
      </c>
      <c r="D524" s="2" t="n">
        <v>4</v>
      </c>
      <c r="E524" s="2" t="inlineStr">
        <is>
          <t>Isosource 2.0 Protein Fibre 500 ml</t>
        </is>
      </c>
      <c r="F524" s="5" t="inlineStr">
        <is>
          <t>PARTIALLY_COMPLIANT</t>
        </is>
      </c>
      <c r="G524" s="2" t="n">
        <v>0.8</v>
      </c>
      <c r="H524" s="2" t="n">
        <v>4</v>
      </c>
      <c r="I524" s="2" t="n">
        <v>0</v>
      </c>
      <c r="J524" s="2" t="n">
        <v>1</v>
      </c>
      <c r="K524" s="2" t="inlineStr"/>
      <c r="L524" s="2" t="inlineStr">
        <is>
          <t>nutritionally_complete</t>
        </is>
      </c>
      <c r="M524" s="2" t="inlineStr">
        <is>
          <t>UNKNOWN nutritionally_complete: Cannot determine 'nutritionally_complete' for this product</t>
        </is>
      </c>
    </row>
    <row r="525">
      <c r="A525" s="2" t="inlineStr">
        <is>
          <t>110</t>
        </is>
      </c>
      <c r="B525" s="2" t="inlineStr">
        <is>
          <t>Īpašiem medicīniskiem nolūkiem paredzēta pārtika, šķidra, pacientiem, kam nepieciešama enterālā barošana caur zondi nepietiekama uztura uzņemšanas gad</t>
        </is>
      </c>
      <c r="C525" s="2" t="inlineStr">
        <is>
          <t>nutrition</t>
        </is>
      </c>
      <c r="D525" s="2" t="n">
        <v>5</v>
      </c>
      <c r="E525" s="2" t="inlineStr">
        <is>
          <t>Novasource GI Balance 500 ml</t>
        </is>
      </c>
      <c r="F525" s="5" t="inlineStr">
        <is>
          <t>PARTIALLY_COMPLIANT</t>
        </is>
      </c>
      <c r="G525" s="2" t="n">
        <v>0.8</v>
      </c>
      <c r="H525" s="2" t="n">
        <v>4</v>
      </c>
      <c r="I525" s="2" t="n">
        <v>0</v>
      </c>
      <c r="J525" s="2" t="n">
        <v>1</v>
      </c>
      <c r="K525" s="2" t="inlineStr"/>
      <c r="L525" s="2" t="inlineStr">
        <is>
          <t>nutritionally_complete</t>
        </is>
      </c>
      <c r="M525" s="2" t="inlineStr">
        <is>
          <t>UNKNOWN nutritionally_complete: Cannot determine 'nutritionally_complete' for this product</t>
        </is>
      </c>
    </row>
    <row r="526">
      <c r="A526" s="2" t="inlineStr">
        <is>
          <t>111</t>
        </is>
      </c>
      <c r="B526" s="2" t="inlineStr">
        <is>
          <t>Īpašiem medicīniskiem nolūkiem paredzēta pārtika, šķidra, pacientiem, kam nepieciešama enterālā barošana caur zondi nepietiekama uztura uzņemšanas gad</t>
        </is>
      </c>
      <c r="C526" s="2" t="inlineStr">
        <is>
          <t>nutrition</t>
        </is>
      </c>
      <c r="D526" s="2" t="n">
        <v>1</v>
      </c>
      <c r="E526" s="2" t="inlineStr">
        <is>
          <t>Isosource Standard 500 ml</t>
        </is>
      </c>
      <c r="F526" s="5" t="inlineStr">
        <is>
          <t>PARTIALLY_COMPLIANT</t>
        </is>
      </c>
      <c r="G526" s="2" t="n">
        <v>0.8</v>
      </c>
      <c r="H526" s="2" t="n">
        <v>4</v>
      </c>
      <c r="I526" s="2" t="n">
        <v>0</v>
      </c>
      <c r="J526" s="2" t="n">
        <v>1</v>
      </c>
      <c r="K526" s="2" t="inlineStr"/>
      <c r="L526" s="2" t="inlineStr">
        <is>
          <t>nutritionally_complete</t>
        </is>
      </c>
      <c r="M526" s="2" t="inlineStr">
        <is>
          <t>UNKNOWN nutritionally_complete: Cannot determine 'nutritionally_complete' for this product</t>
        </is>
      </c>
    </row>
    <row r="527">
      <c r="A527" s="2" t="inlineStr">
        <is>
          <t>111</t>
        </is>
      </c>
      <c r="B527" s="2" t="inlineStr">
        <is>
          <t>Īpašiem medicīniskiem nolūkiem paredzēta pārtika, šķidra, pacientiem, kam nepieciešama enterālā barošana caur zondi nepietiekama uztura uzņemšanas gad</t>
        </is>
      </c>
      <c r="C527" s="2" t="inlineStr">
        <is>
          <t>nutrition</t>
        </is>
      </c>
      <c r="D527" s="2" t="n">
        <v>2</v>
      </c>
      <c r="E527" s="2" t="inlineStr">
        <is>
          <t>Isosource Standard 1000 ml</t>
        </is>
      </c>
      <c r="F527" s="5" t="inlineStr">
        <is>
          <t>PARTIALLY_COMPLIANT</t>
        </is>
      </c>
      <c r="G527" s="2" t="n">
        <v>0.8</v>
      </c>
      <c r="H527" s="2" t="n">
        <v>4</v>
      </c>
      <c r="I527" s="2" t="n">
        <v>0</v>
      </c>
      <c r="J527" s="2" t="n">
        <v>1</v>
      </c>
      <c r="K527" s="2" t="inlineStr"/>
      <c r="L527" s="2" t="inlineStr">
        <is>
          <t>nutritionally_complete</t>
        </is>
      </c>
      <c r="M527" s="2" t="inlineStr">
        <is>
          <t>UNKNOWN nutritionally_complete: Cannot determine 'nutritionally_complete' for this product</t>
        </is>
      </c>
    </row>
    <row r="528">
      <c r="A528" s="2" t="inlineStr">
        <is>
          <t>111</t>
        </is>
      </c>
      <c r="B528" s="2" t="inlineStr">
        <is>
          <t>Īpašiem medicīniskiem nolūkiem paredzēta pārtika, šķidra, pacientiem, kam nepieciešama enterālā barošana caur zondi nepietiekama uztura uzņemšanas gad</t>
        </is>
      </c>
      <c r="C528" s="2" t="inlineStr">
        <is>
          <t>nutrition</t>
        </is>
      </c>
      <c r="D528" s="2" t="n">
        <v>3</v>
      </c>
      <c r="E528" s="2" t="inlineStr">
        <is>
          <t>Isosource Energy 500 ml</t>
        </is>
      </c>
      <c r="F528" s="5" t="inlineStr">
        <is>
          <t>PARTIALLY_COMPLIANT</t>
        </is>
      </c>
      <c r="G528" s="2" t="n">
        <v>0.8</v>
      </c>
      <c r="H528" s="2" t="n">
        <v>4</v>
      </c>
      <c r="I528" s="2" t="n">
        <v>0</v>
      </c>
      <c r="J528" s="2" t="n">
        <v>1</v>
      </c>
      <c r="K528" s="2" t="inlineStr"/>
      <c r="L528" s="2" t="inlineStr">
        <is>
          <t>nutritionally_complete</t>
        </is>
      </c>
      <c r="M528" s="2" t="inlineStr">
        <is>
          <t>UNKNOWN nutritionally_complete: Cannot determine 'nutritionally_complete' for this product</t>
        </is>
      </c>
    </row>
    <row r="529">
      <c r="A529" s="2" t="inlineStr">
        <is>
          <t>111</t>
        </is>
      </c>
      <c r="B529" s="2" t="inlineStr">
        <is>
          <t>Īpašiem medicīniskiem nolūkiem paredzēta pārtika, šķidra, pacientiem, kam nepieciešama enterālā barošana caur zondi nepietiekama uztura uzņemšanas gad</t>
        </is>
      </c>
      <c r="C529" s="2" t="inlineStr">
        <is>
          <t>nutrition</t>
        </is>
      </c>
      <c r="D529" s="2" t="n">
        <v>4</v>
      </c>
      <c r="E529" s="2" t="inlineStr">
        <is>
          <t>Isosource 2.0 Protein 500 ml</t>
        </is>
      </c>
      <c r="F529" s="5" t="inlineStr">
        <is>
          <t>PARTIALLY_COMPLIANT</t>
        </is>
      </c>
      <c r="G529" s="2" t="n">
        <v>0.8</v>
      </c>
      <c r="H529" s="2" t="n">
        <v>4</v>
      </c>
      <c r="I529" s="2" t="n">
        <v>0</v>
      </c>
      <c r="J529" s="2" t="n">
        <v>1</v>
      </c>
      <c r="K529" s="2" t="inlineStr"/>
      <c r="L529" s="2" t="inlineStr">
        <is>
          <t>nutritionally_complete</t>
        </is>
      </c>
      <c r="M529" s="2" t="inlineStr">
        <is>
          <t>UNKNOWN nutritionally_complete: Cannot determine 'nutritionally_complete' for this product</t>
        </is>
      </c>
    </row>
    <row r="530">
      <c r="A530" s="2" t="inlineStr">
        <is>
          <t>111</t>
        </is>
      </c>
      <c r="B530" s="2" t="inlineStr">
        <is>
          <t>Īpašiem medicīniskiem nolūkiem paredzēta pārtika, šķidra, pacientiem, kam nepieciešama enterālā barošana caur zondi nepietiekama uztura uzņemšanas gad</t>
        </is>
      </c>
      <c r="C530" s="2" t="inlineStr">
        <is>
          <t>nutrition</t>
        </is>
      </c>
      <c r="D530" s="2" t="n">
        <v>5</v>
      </c>
      <c r="E530" s="2" t="inlineStr">
        <is>
          <t>Isosource Junior 500 ml</t>
        </is>
      </c>
      <c r="F530" s="5" t="inlineStr">
        <is>
          <t>PARTIALLY_COMPLIANT</t>
        </is>
      </c>
      <c r="G530" s="2" t="n">
        <v>0.8</v>
      </c>
      <c r="H530" s="2" t="n">
        <v>4</v>
      </c>
      <c r="I530" s="2" t="n">
        <v>0</v>
      </c>
      <c r="J530" s="2" t="n">
        <v>1</v>
      </c>
      <c r="K530" s="2" t="inlineStr"/>
      <c r="L530" s="2" t="inlineStr">
        <is>
          <t>nutritionally_complete</t>
        </is>
      </c>
      <c r="M530" s="2" t="inlineStr">
        <is>
          <t>UNKNOWN nutritionally_complete: Cannot determine 'nutritionally_complete' for this product</t>
        </is>
      </c>
    </row>
    <row r="531">
      <c r="A531" s="2" t="inlineStr">
        <is>
          <t>112</t>
        </is>
      </c>
      <c r="B531" s="2" t="inlineStr">
        <is>
          <t>Parenterālās barošanas līdzeklis intravenozai ievadīšanai. Tauku emulsija 20%, tilpums 500 ml, sterils  šķīdums</t>
        </is>
      </c>
      <c r="C531" s="2" t="inlineStr">
        <is>
          <t>device</t>
        </is>
      </c>
      <c r="D531" s="2" t="n">
        <v>1</v>
      </c>
      <c r="E531" s="2" t="inlineStr">
        <is>
          <t>Compat Ella® Spike Set</t>
        </is>
      </c>
      <c r="F531" s="6" t="inlineStr">
        <is>
          <t>UNKNOWN</t>
        </is>
      </c>
      <c r="G531" s="2" t="n">
        <v>0.5</v>
      </c>
      <c r="H531" s="2" t="n">
        <v>2</v>
      </c>
      <c r="I531" s="2" t="n">
        <v>0</v>
      </c>
      <c r="J531" s="2" t="n">
        <v>2</v>
      </c>
      <c r="K531" s="2" t="inlineStr"/>
      <c r="L531" s="2" t="inlineStr">
        <is>
          <t>volume; formulation</t>
        </is>
      </c>
      <c r="M531" s="2" t="inlineStr">
        <is>
          <t>UNKNOWN volume: Product has no package size; UNKNOWN formulation: Catalogue does not state 'formulation' for this product</t>
        </is>
      </c>
    </row>
    <row r="532">
      <c r="A532" s="2" t="inlineStr">
        <is>
          <t>112</t>
        </is>
      </c>
      <c r="B532" s="2" t="inlineStr">
        <is>
          <t>Parenterālās barošanas līdzeklis intravenozai ievadīšanai. Tauku emulsija 20%, tilpums 500 ml, sterils  šķīdums</t>
        </is>
      </c>
      <c r="C532" s="2" t="inlineStr">
        <is>
          <t>device</t>
        </is>
      </c>
      <c r="D532" s="2" t="n">
        <v>2</v>
      </c>
      <c r="E532" s="2" t="inlineStr">
        <is>
          <t>Compat Ella® Universal Set</t>
        </is>
      </c>
      <c r="F532" s="6" t="inlineStr">
        <is>
          <t>UNKNOWN</t>
        </is>
      </c>
      <c r="G532" s="2" t="n">
        <v>0.5</v>
      </c>
      <c r="H532" s="2" t="n">
        <v>2</v>
      </c>
      <c r="I532" s="2" t="n">
        <v>0</v>
      </c>
      <c r="J532" s="2" t="n">
        <v>2</v>
      </c>
      <c r="K532" s="2" t="inlineStr"/>
      <c r="L532" s="2" t="inlineStr">
        <is>
          <t>volume; formulation</t>
        </is>
      </c>
      <c r="M532" s="2" t="inlineStr">
        <is>
          <t>UNKNOWN volume: Product has no package size; UNKNOWN formulation: Catalogue does not state 'formulation' for this product</t>
        </is>
      </c>
    </row>
    <row r="533">
      <c r="A533" s="2" t="inlineStr">
        <is>
          <t>112</t>
        </is>
      </c>
      <c r="B533" s="2" t="inlineStr">
        <is>
          <t>Parenterālās barošanas līdzeklis intravenozai ievadīšanai. Tauku emulsija 20%, tilpums 500 ml, sterils  šķīdums</t>
        </is>
      </c>
      <c r="C533" s="2" t="inlineStr">
        <is>
          <t>device</t>
        </is>
      </c>
      <c r="D533" s="2" t="n">
        <v>3</v>
      </c>
      <c r="E533" s="2" t="inlineStr">
        <is>
          <t>Compat Ella® Dual Spike Set</t>
        </is>
      </c>
      <c r="F533" s="6" t="inlineStr">
        <is>
          <t>UNKNOWN</t>
        </is>
      </c>
      <c r="G533" s="2" t="n">
        <v>0.5</v>
      </c>
      <c r="H533" s="2" t="n">
        <v>2</v>
      </c>
      <c r="I533" s="2" t="n">
        <v>0</v>
      </c>
      <c r="J533" s="2" t="n">
        <v>2</v>
      </c>
      <c r="K533" s="2" t="inlineStr"/>
      <c r="L533" s="2" t="inlineStr">
        <is>
          <t>volume; formulation</t>
        </is>
      </c>
      <c r="M533" s="2" t="inlineStr">
        <is>
          <t>UNKNOWN volume: Product has no package size; UNKNOWN formulation: Catalogue does not state 'formulation' for this product</t>
        </is>
      </c>
    </row>
    <row r="534">
      <c r="A534" s="2" t="inlineStr">
        <is>
          <t>112</t>
        </is>
      </c>
      <c r="B534" s="2" t="inlineStr">
        <is>
          <t>Parenterālās barošanas līdzeklis intravenozai ievadīšanai. Tauku emulsija 20%, tilpums 500 ml, sterils  šķīdums</t>
        </is>
      </c>
      <c r="C534" s="2" t="inlineStr">
        <is>
          <t>device</t>
        </is>
      </c>
      <c r="D534" s="2" t="n">
        <v>4</v>
      </c>
      <c r="E534" s="2" t="inlineStr">
        <is>
          <t>Compat® Gravity Spike Set</t>
        </is>
      </c>
      <c r="F534" s="6" t="inlineStr">
        <is>
          <t>UNKNOWN</t>
        </is>
      </c>
      <c r="G534" s="2" t="n">
        <v>0.5</v>
      </c>
      <c r="H534" s="2" t="n">
        <v>2</v>
      </c>
      <c r="I534" s="2" t="n">
        <v>0</v>
      </c>
      <c r="J534" s="2" t="n">
        <v>2</v>
      </c>
      <c r="K534" s="2" t="inlineStr"/>
      <c r="L534" s="2" t="inlineStr">
        <is>
          <t>volume; formulation</t>
        </is>
      </c>
      <c r="M534" s="2" t="inlineStr">
        <is>
          <t>UNKNOWN volume: Product has no package size; UNKNOWN formulation: Catalogue does not state 'formulation' for this product</t>
        </is>
      </c>
    </row>
    <row r="535">
      <c r="A535" s="2" t="inlineStr">
        <is>
          <t>112</t>
        </is>
      </c>
      <c r="B535" s="2" t="inlineStr">
        <is>
          <t>Parenterālās barošanas līdzeklis intravenozai ievadīšanai. Tauku emulsija 20%, tilpums 500 ml, sterils  šķīdums</t>
        </is>
      </c>
      <c r="C535" s="2" t="inlineStr">
        <is>
          <t>device</t>
        </is>
      </c>
      <c r="D535" s="2" t="n">
        <v>5</v>
      </c>
      <c r="E535" s="2" t="inlineStr">
        <is>
          <t>Compat® Gravity Universal Set</t>
        </is>
      </c>
      <c r="F535" s="6" t="inlineStr">
        <is>
          <t>UNKNOWN</t>
        </is>
      </c>
      <c r="G535" s="2" t="n">
        <v>0.5</v>
      </c>
      <c r="H535" s="2" t="n">
        <v>2</v>
      </c>
      <c r="I535" s="2" t="n">
        <v>0</v>
      </c>
      <c r="J535" s="2" t="n">
        <v>2</v>
      </c>
      <c r="K535" s="2" t="inlineStr"/>
      <c r="L535" s="2" t="inlineStr">
        <is>
          <t>volume; formulation</t>
        </is>
      </c>
      <c r="M535" s="2" t="inlineStr">
        <is>
          <t>UNKNOWN volume: Product has no package size; UNKNOWN formulation: Catalogue does not state 'formulation' for this product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5" customWidth="1" min="2" max="2"/>
    <col width="18" customWidth="1" min="3" max="3"/>
    <col width="10" customWidth="1" min="4" max="4"/>
    <col width="25" customWidth="1" min="5" max="5"/>
    <col width="25" customWidth="1" min="6" max="6"/>
    <col width="50" customWidth="1" min="7" max="7"/>
  </cols>
  <sheetData>
    <row r="1">
      <c r="A1" s="7" t="inlineStr">
        <is>
          <t>Item #</t>
        </is>
      </c>
      <c r="B1" s="7" t="inlineStr">
        <is>
          <t>Product</t>
        </is>
      </c>
      <c r="C1" s="7" t="inlineStr">
        <is>
          <t>Attribute</t>
        </is>
      </c>
      <c r="D1" s="7" t="inlineStr">
        <is>
          <t>Status</t>
        </is>
      </c>
      <c r="E1" s="7" t="inlineStr">
        <is>
          <t>Product Value</t>
        </is>
      </c>
      <c r="F1" s="7" t="inlineStr">
        <is>
          <t>Required</t>
        </is>
      </c>
      <c r="G1" s="7" t="inlineStr">
        <is>
          <t>Reason</t>
        </is>
      </c>
    </row>
    <row r="2">
      <c r="A2" t="inlineStr">
        <is>
          <t>1*</t>
        </is>
      </c>
      <c r="B2" t="inlineStr">
        <is>
          <t>Compat® Soft Junior 5FR 50 cm</t>
        </is>
      </c>
      <c r="C2" t="inlineStr">
        <is>
          <t>route</t>
        </is>
      </c>
      <c r="D2" s="8" t="inlineStr">
        <is>
          <t>PASS</t>
        </is>
      </c>
      <c r="E2" t="inlineStr">
        <is>
          <t>enteral</t>
        </is>
      </c>
      <c r="F2" t="inlineStr">
        <is>
          <t>enteral</t>
        </is>
      </c>
      <c r="G2" t="inlineStr"/>
    </row>
    <row r="3">
      <c r="A3" t="inlineStr">
        <is>
          <t>1*</t>
        </is>
      </c>
      <c r="B3" t="inlineStr">
        <is>
          <t>Compat® Soft Junior 5FR 50 cm</t>
        </is>
      </c>
      <c r="C3" t="inlineStr">
        <is>
          <t>device_type</t>
        </is>
      </c>
      <c r="D3" s="8" t="inlineStr">
        <is>
          <t>PASS</t>
        </is>
      </c>
      <c r="E3" t="inlineStr">
        <is>
          <t>nasogastric_tube</t>
        </is>
      </c>
      <c r="F3" t="inlineStr">
        <is>
          <t>nasogastric_tube</t>
        </is>
      </c>
      <c r="G3" t="inlineStr"/>
    </row>
    <row r="4">
      <c r="A4" t="inlineStr">
        <is>
          <t>1*</t>
        </is>
      </c>
      <c r="B4" t="inlineStr">
        <is>
          <t>Compat® Soft Junior 5FR 50 cm</t>
        </is>
      </c>
      <c r="C4" t="inlineStr">
        <is>
          <t>material</t>
        </is>
      </c>
      <c r="D4" s="8" t="inlineStr">
        <is>
          <t>PASS</t>
        </is>
      </c>
      <c r="E4" t="inlineStr">
        <is>
          <t>polyurethane</t>
        </is>
      </c>
      <c r="F4" t="inlineStr">
        <is>
          <t>polyurethane</t>
        </is>
      </c>
      <c r="G4" t="inlineStr"/>
    </row>
    <row r="5">
      <c r="A5" t="inlineStr">
        <is>
          <t>1*</t>
        </is>
      </c>
      <c r="B5" t="inlineStr">
        <is>
          <t>Compat® Soft Junior 5FR 50 cm</t>
        </is>
      </c>
      <c r="C5" t="inlineStr">
        <is>
          <t>connector_standard</t>
        </is>
      </c>
      <c r="D5" s="8" t="inlineStr">
        <is>
          <t>PASS</t>
        </is>
      </c>
      <c r="E5" t="inlineStr">
        <is>
          <t>enfit</t>
        </is>
      </c>
      <c r="F5" t="inlineStr">
        <is>
          <t>enfit</t>
        </is>
      </c>
      <c r="G5" t="inlineStr"/>
    </row>
    <row r="6">
      <c r="A6" t="inlineStr">
        <is>
          <t>1*</t>
        </is>
      </c>
      <c r="B6" t="inlineStr">
        <is>
          <t>Compat® Soft Junior 5FR 50 cm</t>
        </is>
      </c>
      <c r="C6" t="inlineStr">
        <is>
          <t>radiopaque</t>
        </is>
      </c>
      <c r="D6" s="8" t="inlineStr">
        <is>
          <t>PASS</t>
        </is>
      </c>
      <c r="E6" t="inlineStr">
        <is>
          <t>True</t>
        </is>
      </c>
      <c r="F6" t="inlineStr">
        <is>
          <t>True</t>
        </is>
      </c>
      <c r="G6" t="inlineStr"/>
    </row>
    <row r="7">
      <c r="A7" t="inlineStr">
        <is>
          <t>1*</t>
        </is>
      </c>
      <c r="B7" t="inlineStr">
        <is>
          <t>Compat® Soft Junior 5FR 50 cm</t>
        </is>
      </c>
      <c r="C7" t="inlineStr">
        <is>
          <t>atraumatic_tip</t>
        </is>
      </c>
      <c r="D7" s="8" t="inlineStr">
        <is>
          <t>PASS</t>
        </is>
      </c>
      <c r="E7" t="inlineStr">
        <is>
          <t>True</t>
        </is>
      </c>
      <c r="F7" t="inlineStr">
        <is>
          <t>True</t>
        </is>
      </c>
      <c r="G7" t="inlineStr"/>
    </row>
    <row r="8">
      <c r="A8" t="inlineStr">
        <is>
          <t>1*</t>
        </is>
      </c>
      <c r="B8" t="inlineStr">
        <is>
          <t>Compat® Soft Junior 6FR 90 cm</t>
        </is>
      </c>
      <c r="C8" t="inlineStr">
        <is>
          <t>route</t>
        </is>
      </c>
      <c r="D8" s="8" t="inlineStr">
        <is>
          <t>PASS</t>
        </is>
      </c>
      <c r="E8" t="inlineStr">
        <is>
          <t>enteral</t>
        </is>
      </c>
      <c r="F8" t="inlineStr">
        <is>
          <t>enteral</t>
        </is>
      </c>
      <c r="G8" t="inlineStr"/>
    </row>
    <row r="9">
      <c r="A9" t="inlineStr">
        <is>
          <t>1*</t>
        </is>
      </c>
      <c r="B9" t="inlineStr">
        <is>
          <t>Compat® Soft Junior 6FR 90 cm</t>
        </is>
      </c>
      <c r="C9" t="inlineStr">
        <is>
          <t>device_type</t>
        </is>
      </c>
      <c r="D9" s="8" t="inlineStr">
        <is>
          <t>PASS</t>
        </is>
      </c>
      <c r="E9" t="inlineStr">
        <is>
          <t>nasogastric_tube</t>
        </is>
      </c>
      <c r="F9" t="inlineStr">
        <is>
          <t>nasogastric_tube</t>
        </is>
      </c>
      <c r="G9" t="inlineStr"/>
    </row>
    <row r="10">
      <c r="A10" t="inlineStr">
        <is>
          <t>1*</t>
        </is>
      </c>
      <c r="B10" t="inlineStr">
        <is>
          <t>Compat® Soft Junior 6FR 90 cm</t>
        </is>
      </c>
      <c r="C10" t="inlineStr">
        <is>
          <t>material</t>
        </is>
      </c>
      <c r="D10" s="8" t="inlineStr">
        <is>
          <t>PASS</t>
        </is>
      </c>
      <c r="E10" t="inlineStr">
        <is>
          <t>polyurethane</t>
        </is>
      </c>
      <c r="F10" t="inlineStr">
        <is>
          <t>polyurethane</t>
        </is>
      </c>
      <c r="G10" t="inlineStr"/>
    </row>
    <row r="11">
      <c r="A11" t="inlineStr">
        <is>
          <t>1*</t>
        </is>
      </c>
      <c r="B11" t="inlineStr">
        <is>
          <t>Compat® Soft Junior 6FR 90 cm</t>
        </is>
      </c>
      <c r="C11" t="inlineStr">
        <is>
          <t>connector_standard</t>
        </is>
      </c>
      <c r="D11" s="8" t="inlineStr">
        <is>
          <t>PASS</t>
        </is>
      </c>
      <c r="E11" t="inlineStr">
        <is>
          <t>enfit</t>
        </is>
      </c>
      <c r="F11" t="inlineStr">
        <is>
          <t>enfit</t>
        </is>
      </c>
      <c r="G11" t="inlineStr"/>
    </row>
    <row r="12">
      <c r="A12" t="inlineStr">
        <is>
          <t>1*</t>
        </is>
      </c>
      <c r="B12" t="inlineStr">
        <is>
          <t>Compat® Soft Junior 6FR 90 cm</t>
        </is>
      </c>
      <c r="C12" t="inlineStr">
        <is>
          <t>radiopaque</t>
        </is>
      </c>
      <c r="D12" s="8" t="inlineStr">
        <is>
          <t>PASS</t>
        </is>
      </c>
      <c r="E12" t="inlineStr">
        <is>
          <t>True</t>
        </is>
      </c>
      <c r="F12" t="inlineStr">
        <is>
          <t>True</t>
        </is>
      </c>
      <c r="G12" t="inlineStr"/>
    </row>
    <row r="13">
      <c r="A13" t="inlineStr">
        <is>
          <t>1*</t>
        </is>
      </c>
      <c r="B13" t="inlineStr">
        <is>
          <t>Compat® Soft Junior 6FR 90 cm</t>
        </is>
      </c>
      <c r="C13" t="inlineStr">
        <is>
          <t>atraumatic_tip</t>
        </is>
      </c>
      <c r="D13" s="8" t="inlineStr">
        <is>
          <t>PASS</t>
        </is>
      </c>
      <c r="E13" t="inlineStr">
        <is>
          <t>True</t>
        </is>
      </c>
      <c r="F13" t="inlineStr">
        <is>
          <t>True</t>
        </is>
      </c>
      <c r="G13" t="inlineStr"/>
    </row>
    <row r="14">
      <c r="A14" t="inlineStr">
        <is>
          <t>1*</t>
        </is>
      </c>
      <c r="B14" t="inlineStr">
        <is>
          <t>Compat® Soft Junior 6FR 90 cm S</t>
        </is>
      </c>
      <c r="C14" t="inlineStr">
        <is>
          <t>route</t>
        </is>
      </c>
      <c r="D14" s="8" t="inlineStr">
        <is>
          <t>PASS</t>
        </is>
      </c>
      <c r="E14" t="inlineStr">
        <is>
          <t>enteral</t>
        </is>
      </c>
      <c r="F14" t="inlineStr">
        <is>
          <t>enteral</t>
        </is>
      </c>
      <c r="G14" t="inlineStr"/>
    </row>
    <row r="15">
      <c r="A15" t="inlineStr">
        <is>
          <t>1*</t>
        </is>
      </c>
      <c r="B15" t="inlineStr">
        <is>
          <t>Compat® Soft Junior 6FR 90 cm S</t>
        </is>
      </c>
      <c r="C15" t="inlineStr">
        <is>
          <t>device_type</t>
        </is>
      </c>
      <c r="D15" s="8" t="inlineStr">
        <is>
          <t>PASS</t>
        </is>
      </c>
      <c r="E15" t="inlineStr">
        <is>
          <t>nasogastric_tube</t>
        </is>
      </c>
      <c r="F15" t="inlineStr">
        <is>
          <t>nasogastric_tube</t>
        </is>
      </c>
      <c r="G15" t="inlineStr"/>
    </row>
    <row r="16">
      <c r="A16" t="inlineStr">
        <is>
          <t>1*</t>
        </is>
      </c>
      <c r="B16" t="inlineStr">
        <is>
          <t>Compat® Soft Junior 6FR 90 cm S</t>
        </is>
      </c>
      <c r="C16" t="inlineStr">
        <is>
          <t>material</t>
        </is>
      </c>
      <c r="D16" s="8" t="inlineStr">
        <is>
          <t>PASS</t>
        </is>
      </c>
      <c r="E16" t="inlineStr">
        <is>
          <t>polyurethane</t>
        </is>
      </c>
      <c r="F16" t="inlineStr">
        <is>
          <t>polyurethane</t>
        </is>
      </c>
      <c r="G16" t="inlineStr"/>
    </row>
    <row r="17">
      <c r="A17" t="inlineStr">
        <is>
          <t>1*</t>
        </is>
      </c>
      <c r="B17" t="inlineStr">
        <is>
          <t>Compat® Soft Junior 6FR 90 cm S</t>
        </is>
      </c>
      <c r="C17" t="inlineStr">
        <is>
          <t>connector_standard</t>
        </is>
      </c>
      <c r="D17" s="8" t="inlineStr">
        <is>
          <t>PASS</t>
        </is>
      </c>
      <c r="E17" t="inlineStr">
        <is>
          <t>enfit</t>
        </is>
      </c>
      <c r="F17" t="inlineStr">
        <is>
          <t>enfit</t>
        </is>
      </c>
      <c r="G17" t="inlineStr"/>
    </row>
    <row r="18">
      <c r="A18" t="inlineStr">
        <is>
          <t>1*</t>
        </is>
      </c>
      <c r="B18" t="inlineStr">
        <is>
          <t>Compat® Soft Junior 6FR 90 cm S</t>
        </is>
      </c>
      <c r="C18" t="inlineStr">
        <is>
          <t>radiopaque</t>
        </is>
      </c>
      <c r="D18" s="8" t="inlineStr">
        <is>
          <t>PASS</t>
        </is>
      </c>
      <c r="E18" t="inlineStr">
        <is>
          <t>True</t>
        </is>
      </c>
      <c r="F18" t="inlineStr">
        <is>
          <t>True</t>
        </is>
      </c>
      <c r="G18" t="inlineStr"/>
    </row>
    <row r="19">
      <c r="A19" t="inlineStr">
        <is>
          <t>1*</t>
        </is>
      </c>
      <c r="B19" t="inlineStr">
        <is>
          <t>Compat® Soft Junior 6FR 90 cm S</t>
        </is>
      </c>
      <c r="C19" t="inlineStr">
        <is>
          <t>atraumatic_tip</t>
        </is>
      </c>
      <c r="D19" s="8" t="inlineStr">
        <is>
          <t>PASS</t>
        </is>
      </c>
      <c r="E19" t="inlineStr">
        <is>
          <t>True</t>
        </is>
      </c>
      <c r="F19" t="inlineStr">
        <is>
          <t>True</t>
        </is>
      </c>
      <c r="G19" t="inlineStr"/>
    </row>
    <row r="20">
      <c r="A20" t="inlineStr">
        <is>
          <t>1.1.</t>
        </is>
      </c>
      <c r="B20" t="inlineStr">
        <is>
          <t>Compat® Soft 8FR 120 cm</t>
        </is>
      </c>
      <c r="C20" t="inlineStr">
        <is>
          <t>french_size</t>
        </is>
      </c>
      <c r="D20" s="8" t="inlineStr">
        <is>
          <t>PASS</t>
        </is>
      </c>
      <c r="E20" t="inlineStr">
        <is>
          <t>8.0 FR</t>
        </is>
      </c>
      <c r="F20">
        <f> 8.0 FR</f>
        <v/>
      </c>
      <c r="G20" t="inlineStr"/>
    </row>
    <row r="21">
      <c r="A21" t="inlineStr">
        <is>
          <t>1.1.</t>
        </is>
      </c>
      <c r="B21" t="inlineStr">
        <is>
          <t>Compat® Soft 8FR 120 cm</t>
        </is>
      </c>
      <c r="C21" t="inlineStr">
        <is>
          <t>tube_length</t>
        </is>
      </c>
      <c r="D21" s="8" t="inlineStr">
        <is>
          <t>PASS</t>
        </is>
      </c>
      <c r="E21" t="inlineStr">
        <is>
          <t>120.0 cm</t>
        </is>
      </c>
      <c r="F21" t="inlineStr">
        <is>
          <t>100.0-120.0 cm</t>
        </is>
      </c>
      <c r="G21" t="inlineStr"/>
    </row>
    <row r="22">
      <c r="A22" t="inlineStr">
        <is>
          <t>1.1.</t>
        </is>
      </c>
      <c r="B22" t="inlineStr">
        <is>
          <t>Compat® Soft 8FR 120 cm</t>
        </is>
      </c>
      <c r="C22" t="inlineStr">
        <is>
          <t>route</t>
        </is>
      </c>
      <c r="D22" s="8" t="inlineStr">
        <is>
          <t>PASS</t>
        </is>
      </c>
      <c r="E22" t="inlineStr">
        <is>
          <t>enteral</t>
        </is>
      </c>
      <c r="F22" t="inlineStr">
        <is>
          <t>enteral</t>
        </is>
      </c>
      <c r="G22" t="inlineStr"/>
    </row>
    <row r="23">
      <c r="A23" t="inlineStr">
        <is>
          <t>1.1.</t>
        </is>
      </c>
      <c r="B23" t="inlineStr">
        <is>
          <t>Compat® Soft 8FR 120 cm</t>
        </is>
      </c>
      <c r="C23" t="inlineStr">
        <is>
          <t>device_type</t>
        </is>
      </c>
      <c r="D23" s="8" t="inlineStr">
        <is>
          <t>PASS</t>
        </is>
      </c>
      <c r="E23" t="inlineStr">
        <is>
          <t>nasogastric_tube</t>
        </is>
      </c>
      <c r="F23" t="inlineStr">
        <is>
          <t>nasogastric_tube</t>
        </is>
      </c>
      <c r="G23" t="inlineStr"/>
    </row>
    <row r="24">
      <c r="A24" t="inlineStr">
        <is>
          <t>1.1.</t>
        </is>
      </c>
      <c r="B24" t="inlineStr">
        <is>
          <t>Compat® Soft 8FR 120 cm</t>
        </is>
      </c>
      <c r="C24" t="inlineStr">
        <is>
          <t>material</t>
        </is>
      </c>
      <c r="D24" s="8" t="inlineStr">
        <is>
          <t>PASS</t>
        </is>
      </c>
      <c r="E24" t="inlineStr">
        <is>
          <t>polyurethane</t>
        </is>
      </c>
      <c r="F24" t="inlineStr">
        <is>
          <t>polyurethane</t>
        </is>
      </c>
      <c r="G24" t="inlineStr"/>
    </row>
    <row r="25">
      <c r="A25" t="inlineStr">
        <is>
          <t>1.1.</t>
        </is>
      </c>
      <c r="B25" t="inlineStr">
        <is>
          <t>Compat® Soft 8FR 120 cm</t>
        </is>
      </c>
      <c r="C25" t="inlineStr">
        <is>
          <t>connector_standard</t>
        </is>
      </c>
      <c r="D25" s="8" t="inlineStr">
        <is>
          <t>PASS</t>
        </is>
      </c>
      <c r="E25" t="inlineStr">
        <is>
          <t>enfit</t>
        </is>
      </c>
      <c r="F25" t="inlineStr">
        <is>
          <t>enfit</t>
        </is>
      </c>
      <c r="G25" t="inlineStr"/>
    </row>
    <row r="26">
      <c r="A26" t="inlineStr">
        <is>
          <t>1.1.</t>
        </is>
      </c>
      <c r="B26" t="inlineStr">
        <is>
          <t>Compat® Soft 8FR 120 cm</t>
        </is>
      </c>
      <c r="C26" t="inlineStr">
        <is>
          <t>radiopaque</t>
        </is>
      </c>
      <c r="D26" s="8" t="inlineStr">
        <is>
          <t>PASS</t>
        </is>
      </c>
      <c r="E26" t="inlineStr">
        <is>
          <t>True</t>
        </is>
      </c>
      <c r="F26" t="inlineStr">
        <is>
          <t>True</t>
        </is>
      </c>
      <c r="G26" t="inlineStr"/>
    </row>
    <row r="27">
      <c r="A27" t="inlineStr">
        <is>
          <t>1.1.</t>
        </is>
      </c>
      <c r="B27" t="inlineStr">
        <is>
          <t>Compat® Soft 8FR 120 cm</t>
        </is>
      </c>
      <c r="C27" t="inlineStr">
        <is>
          <t>atraumatic_tip</t>
        </is>
      </c>
      <c r="D27" s="8" t="inlineStr">
        <is>
          <t>PASS</t>
        </is>
      </c>
      <c r="E27" t="inlineStr">
        <is>
          <t>True</t>
        </is>
      </c>
      <c r="F27" t="inlineStr">
        <is>
          <t>True</t>
        </is>
      </c>
      <c r="G27" t="inlineStr"/>
    </row>
    <row r="28">
      <c r="A28" t="inlineStr">
        <is>
          <t>1.1.</t>
        </is>
      </c>
      <c r="B28" t="inlineStr">
        <is>
          <t>Compat® Soft 8FR 120 cm S</t>
        </is>
      </c>
      <c r="C28" t="inlineStr">
        <is>
          <t>french_size</t>
        </is>
      </c>
      <c r="D28" s="8" t="inlineStr">
        <is>
          <t>PASS</t>
        </is>
      </c>
      <c r="E28" t="inlineStr">
        <is>
          <t>8.0 FR</t>
        </is>
      </c>
      <c r="F28">
        <f> 8.0 FR</f>
        <v/>
      </c>
      <c r="G28" t="inlineStr"/>
    </row>
    <row r="29">
      <c r="A29" t="inlineStr">
        <is>
          <t>1.1.</t>
        </is>
      </c>
      <c r="B29" t="inlineStr">
        <is>
          <t>Compat® Soft 8FR 120 cm S</t>
        </is>
      </c>
      <c r="C29" t="inlineStr">
        <is>
          <t>tube_length</t>
        </is>
      </c>
      <c r="D29" s="8" t="inlineStr">
        <is>
          <t>PASS</t>
        </is>
      </c>
      <c r="E29" t="inlineStr">
        <is>
          <t>120.0 cm</t>
        </is>
      </c>
      <c r="F29" t="inlineStr">
        <is>
          <t>100.0-120.0 cm</t>
        </is>
      </c>
      <c r="G29" t="inlineStr"/>
    </row>
    <row r="30">
      <c r="A30" t="inlineStr">
        <is>
          <t>1.1.</t>
        </is>
      </c>
      <c r="B30" t="inlineStr">
        <is>
          <t>Compat® Soft 8FR 120 cm S</t>
        </is>
      </c>
      <c r="C30" t="inlineStr">
        <is>
          <t>route</t>
        </is>
      </c>
      <c r="D30" s="8" t="inlineStr">
        <is>
          <t>PASS</t>
        </is>
      </c>
      <c r="E30" t="inlineStr">
        <is>
          <t>enteral</t>
        </is>
      </c>
      <c r="F30" t="inlineStr">
        <is>
          <t>enteral</t>
        </is>
      </c>
      <c r="G30" t="inlineStr"/>
    </row>
    <row r="31">
      <c r="A31" t="inlineStr">
        <is>
          <t>1.1.</t>
        </is>
      </c>
      <c r="B31" t="inlineStr">
        <is>
          <t>Compat® Soft 8FR 120 cm S</t>
        </is>
      </c>
      <c r="C31" t="inlineStr">
        <is>
          <t>device_type</t>
        </is>
      </c>
      <c r="D31" s="8" t="inlineStr">
        <is>
          <t>PASS</t>
        </is>
      </c>
      <c r="E31" t="inlineStr">
        <is>
          <t>nasogastric_tube</t>
        </is>
      </c>
      <c r="F31" t="inlineStr">
        <is>
          <t>nasogastric_tube</t>
        </is>
      </c>
      <c r="G31" t="inlineStr"/>
    </row>
    <row r="32">
      <c r="A32" t="inlineStr">
        <is>
          <t>1.1.</t>
        </is>
      </c>
      <c r="B32" t="inlineStr">
        <is>
          <t>Compat® Soft 8FR 120 cm S</t>
        </is>
      </c>
      <c r="C32" t="inlineStr">
        <is>
          <t>material</t>
        </is>
      </c>
      <c r="D32" s="8" t="inlineStr">
        <is>
          <t>PASS</t>
        </is>
      </c>
      <c r="E32" t="inlineStr">
        <is>
          <t>polyurethane</t>
        </is>
      </c>
      <c r="F32" t="inlineStr">
        <is>
          <t>polyurethane</t>
        </is>
      </c>
      <c r="G32" t="inlineStr"/>
    </row>
    <row r="33">
      <c r="A33" t="inlineStr">
        <is>
          <t>1.1.</t>
        </is>
      </c>
      <c r="B33" t="inlineStr">
        <is>
          <t>Compat® Soft 8FR 120 cm S</t>
        </is>
      </c>
      <c r="C33" t="inlineStr">
        <is>
          <t>connector_standard</t>
        </is>
      </c>
      <c r="D33" s="8" t="inlineStr">
        <is>
          <t>PASS</t>
        </is>
      </c>
      <c r="E33" t="inlineStr">
        <is>
          <t>enfit</t>
        </is>
      </c>
      <c r="F33" t="inlineStr">
        <is>
          <t>enfit</t>
        </is>
      </c>
      <c r="G33" t="inlineStr"/>
    </row>
    <row r="34">
      <c r="A34" t="inlineStr">
        <is>
          <t>1.1.</t>
        </is>
      </c>
      <c r="B34" t="inlineStr">
        <is>
          <t>Compat® Soft 8FR 120 cm S</t>
        </is>
      </c>
      <c r="C34" t="inlineStr">
        <is>
          <t>radiopaque</t>
        </is>
      </c>
      <c r="D34" s="8" t="inlineStr">
        <is>
          <t>PASS</t>
        </is>
      </c>
      <c r="E34" t="inlineStr">
        <is>
          <t>True</t>
        </is>
      </c>
      <c r="F34" t="inlineStr">
        <is>
          <t>True</t>
        </is>
      </c>
      <c r="G34" t="inlineStr"/>
    </row>
    <row r="35">
      <c r="A35" t="inlineStr">
        <is>
          <t>1.1.</t>
        </is>
      </c>
      <c r="B35" t="inlineStr">
        <is>
          <t>Compat® Soft 8FR 120 cm S</t>
        </is>
      </c>
      <c r="C35" t="inlineStr">
        <is>
          <t>atraumatic_tip</t>
        </is>
      </c>
      <c r="D35" s="8" t="inlineStr">
        <is>
          <t>PASS</t>
        </is>
      </c>
      <c r="E35" t="inlineStr">
        <is>
          <t>True</t>
        </is>
      </c>
      <c r="F35" t="inlineStr">
        <is>
          <t>True</t>
        </is>
      </c>
      <c r="G35" t="inlineStr"/>
    </row>
    <row r="36">
      <c r="A36" t="inlineStr">
        <is>
          <t>1.1.</t>
        </is>
      </c>
      <c r="B36" t="inlineStr">
        <is>
          <t>Compat® Soft 10FR 120 cm</t>
        </is>
      </c>
      <c r="C36" t="inlineStr">
        <is>
          <t>french_size</t>
        </is>
      </c>
      <c r="D36" s="9" t="inlineStr">
        <is>
          <t>FAIL</t>
        </is>
      </c>
      <c r="E36" t="inlineStr">
        <is>
          <t>10.0 FR</t>
        </is>
      </c>
      <c r="F36">
        <f> 8.0 FR</f>
        <v/>
      </c>
      <c r="G36" t="inlineStr">
        <is>
          <t>10.0 does not satisfy = 8.0</t>
        </is>
      </c>
    </row>
    <row r="37">
      <c r="A37" t="inlineStr">
        <is>
          <t>1.1.</t>
        </is>
      </c>
      <c r="B37" t="inlineStr">
        <is>
          <t>Compat® Soft 10FR 120 cm</t>
        </is>
      </c>
      <c r="C37" t="inlineStr">
        <is>
          <t>tube_length</t>
        </is>
      </c>
      <c r="D37" s="8" t="inlineStr">
        <is>
          <t>PASS</t>
        </is>
      </c>
      <c r="E37" t="inlineStr">
        <is>
          <t>120.0 cm</t>
        </is>
      </c>
      <c r="F37" t="inlineStr">
        <is>
          <t>100.0-120.0 cm</t>
        </is>
      </c>
      <c r="G37" t="inlineStr"/>
    </row>
    <row r="38">
      <c r="A38" t="inlineStr">
        <is>
          <t>1.1.</t>
        </is>
      </c>
      <c r="B38" t="inlineStr">
        <is>
          <t>Compat® Soft 10FR 120 cm</t>
        </is>
      </c>
      <c r="C38" t="inlineStr">
        <is>
          <t>route</t>
        </is>
      </c>
      <c r="D38" s="8" t="inlineStr">
        <is>
          <t>PASS</t>
        </is>
      </c>
      <c r="E38" t="inlineStr">
        <is>
          <t>enteral</t>
        </is>
      </c>
      <c r="F38" t="inlineStr">
        <is>
          <t>enteral</t>
        </is>
      </c>
      <c r="G38" t="inlineStr"/>
    </row>
    <row r="39">
      <c r="A39" t="inlineStr">
        <is>
          <t>1.1.</t>
        </is>
      </c>
      <c r="B39" t="inlineStr">
        <is>
          <t>Compat® Soft 10FR 120 cm</t>
        </is>
      </c>
      <c r="C39" t="inlineStr">
        <is>
          <t>device_type</t>
        </is>
      </c>
      <c r="D39" s="8" t="inlineStr">
        <is>
          <t>PASS</t>
        </is>
      </c>
      <c r="E39" t="inlineStr">
        <is>
          <t>nasogastric_tube</t>
        </is>
      </c>
      <c r="F39" t="inlineStr">
        <is>
          <t>nasogastric_tube</t>
        </is>
      </c>
      <c r="G39" t="inlineStr"/>
    </row>
    <row r="40">
      <c r="A40" t="inlineStr">
        <is>
          <t>1.1.</t>
        </is>
      </c>
      <c r="B40" t="inlineStr">
        <is>
          <t>Compat® Soft 10FR 120 cm</t>
        </is>
      </c>
      <c r="C40" t="inlineStr">
        <is>
          <t>material</t>
        </is>
      </c>
      <c r="D40" s="8" t="inlineStr">
        <is>
          <t>PASS</t>
        </is>
      </c>
      <c r="E40" t="inlineStr">
        <is>
          <t>polyurethane</t>
        </is>
      </c>
      <c r="F40" t="inlineStr">
        <is>
          <t>polyurethane</t>
        </is>
      </c>
      <c r="G40" t="inlineStr"/>
    </row>
    <row r="41">
      <c r="A41" t="inlineStr">
        <is>
          <t>1.1.</t>
        </is>
      </c>
      <c r="B41" t="inlineStr">
        <is>
          <t>Compat® Soft 10FR 120 cm</t>
        </is>
      </c>
      <c r="C41" t="inlineStr">
        <is>
          <t>connector_standard</t>
        </is>
      </c>
      <c r="D41" s="8" t="inlineStr">
        <is>
          <t>PASS</t>
        </is>
      </c>
      <c r="E41" t="inlineStr">
        <is>
          <t>enfit</t>
        </is>
      </c>
      <c r="F41" t="inlineStr">
        <is>
          <t>enfit</t>
        </is>
      </c>
      <c r="G41" t="inlineStr"/>
    </row>
    <row r="42">
      <c r="A42" t="inlineStr">
        <is>
          <t>1.1.</t>
        </is>
      </c>
      <c r="B42" t="inlineStr">
        <is>
          <t>Compat® Soft 10FR 120 cm</t>
        </is>
      </c>
      <c r="C42" t="inlineStr">
        <is>
          <t>radiopaque</t>
        </is>
      </c>
      <c r="D42" s="8" t="inlineStr">
        <is>
          <t>PASS</t>
        </is>
      </c>
      <c r="E42" t="inlineStr">
        <is>
          <t>True</t>
        </is>
      </c>
      <c r="F42" t="inlineStr">
        <is>
          <t>True</t>
        </is>
      </c>
      <c r="G42" t="inlineStr"/>
    </row>
    <row r="43">
      <c r="A43" t="inlineStr">
        <is>
          <t>1.1.</t>
        </is>
      </c>
      <c r="B43" t="inlineStr">
        <is>
          <t>Compat® Soft 10FR 120 cm</t>
        </is>
      </c>
      <c r="C43" t="inlineStr">
        <is>
          <t>atraumatic_tip</t>
        </is>
      </c>
      <c r="D43" s="8" t="inlineStr">
        <is>
          <t>PASS</t>
        </is>
      </c>
      <c r="E43" t="inlineStr">
        <is>
          <t>True</t>
        </is>
      </c>
      <c r="F43" t="inlineStr">
        <is>
          <t>True</t>
        </is>
      </c>
      <c r="G43" t="inlineStr"/>
    </row>
    <row r="44">
      <c r="A44" t="inlineStr">
        <is>
          <t>1.2.</t>
        </is>
      </c>
      <c r="B44" t="inlineStr">
        <is>
          <t>Compat® Soft 10FR 120 cm S</t>
        </is>
      </c>
      <c r="C44" t="inlineStr">
        <is>
          <t>french_size</t>
        </is>
      </c>
      <c r="D44" s="8" t="inlineStr">
        <is>
          <t>PASS</t>
        </is>
      </c>
      <c r="E44" t="inlineStr">
        <is>
          <t>10.0 FR</t>
        </is>
      </c>
      <c r="F44">
        <f> 10.0 FR</f>
        <v/>
      </c>
      <c r="G44" t="inlineStr"/>
    </row>
    <row r="45">
      <c r="A45" t="inlineStr">
        <is>
          <t>1.2.</t>
        </is>
      </c>
      <c r="B45" t="inlineStr">
        <is>
          <t>Compat® Soft 10FR 120 cm S</t>
        </is>
      </c>
      <c r="C45" t="inlineStr">
        <is>
          <t>tube_length</t>
        </is>
      </c>
      <c r="D45" s="8" t="inlineStr">
        <is>
          <t>PASS</t>
        </is>
      </c>
      <c r="E45" t="inlineStr">
        <is>
          <t>120.0 cm</t>
        </is>
      </c>
      <c r="F45" t="inlineStr">
        <is>
          <t>100.0-120.0 cm</t>
        </is>
      </c>
      <c r="G45" t="inlineStr"/>
    </row>
    <row r="46">
      <c r="A46" t="inlineStr">
        <is>
          <t>1.2.</t>
        </is>
      </c>
      <c r="B46" t="inlineStr">
        <is>
          <t>Compat® Soft 10FR 120 cm S</t>
        </is>
      </c>
      <c r="C46" t="inlineStr">
        <is>
          <t>has_stylet</t>
        </is>
      </c>
      <c r="D46" s="8" t="inlineStr">
        <is>
          <t>PASS</t>
        </is>
      </c>
      <c r="E46" t="inlineStr">
        <is>
          <t>True</t>
        </is>
      </c>
      <c r="F46" t="inlineStr">
        <is>
          <t>True</t>
        </is>
      </c>
      <c r="G46" t="inlineStr"/>
    </row>
    <row r="47">
      <c r="A47" t="inlineStr">
        <is>
          <t>1.2.</t>
        </is>
      </c>
      <c r="B47" t="inlineStr">
        <is>
          <t>Compat® Soft 10FR 120 cm S</t>
        </is>
      </c>
      <c r="C47" t="inlineStr">
        <is>
          <t>route</t>
        </is>
      </c>
      <c r="D47" s="8" t="inlineStr">
        <is>
          <t>PASS</t>
        </is>
      </c>
      <c r="E47" t="inlineStr">
        <is>
          <t>enteral</t>
        </is>
      </c>
      <c r="F47" t="inlineStr">
        <is>
          <t>enteral</t>
        </is>
      </c>
      <c r="G47" t="inlineStr"/>
    </row>
    <row r="48">
      <c r="A48" t="inlineStr">
        <is>
          <t>1.2.</t>
        </is>
      </c>
      <c r="B48" t="inlineStr">
        <is>
          <t>Compat® Soft 10FR 120 cm S</t>
        </is>
      </c>
      <c r="C48" t="inlineStr">
        <is>
          <t>device_type</t>
        </is>
      </c>
      <c r="D48" s="8" t="inlineStr">
        <is>
          <t>PASS</t>
        </is>
      </c>
      <c r="E48" t="inlineStr">
        <is>
          <t>nasogastric_tube</t>
        </is>
      </c>
      <c r="F48" t="inlineStr">
        <is>
          <t>nasogastric_tube</t>
        </is>
      </c>
      <c r="G48" t="inlineStr"/>
    </row>
    <row r="49">
      <c r="A49" t="inlineStr">
        <is>
          <t>1.2.</t>
        </is>
      </c>
      <c r="B49" t="inlineStr">
        <is>
          <t>Compat® Soft 10FR 120 cm S</t>
        </is>
      </c>
      <c r="C49" t="inlineStr">
        <is>
          <t>material</t>
        </is>
      </c>
      <c r="D49" s="8" t="inlineStr">
        <is>
          <t>PASS</t>
        </is>
      </c>
      <c r="E49" t="inlineStr">
        <is>
          <t>polyurethane</t>
        </is>
      </c>
      <c r="F49" t="inlineStr">
        <is>
          <t>polyurethane</t>
        </is>
      </c>
      <c r="G49" t="inlineStr"/>
    </row>
    <row r="50">
      <c r="A50" t="inlineStr">
        <is>
          <t>1.2.</t>
        </is>
      </c>
      <c r="B50" t="inlineStr">
        <is>
          <t>Compat® Soft 10FR 120 cm S</t>
        </is>
      </c>
      <c r="C50" t="inlineStr">
        <is>
          <t>connector_standard</t>
        </is>
      </c>
      <c r="D50" s="8" t="inlineStr">
        <is>
          <t>PASS</t>
        </is>
      </c>
      <c r="E50" t="inlineStr">
        <is>
          <t>enfit</t>
        </is>
      </c>
      <c r="F50" t="inlineStr">
        <is>
          <t>enfit</t>
        </is>
      </c>
      <c r="G50" t="inlineStr"/>
    </row>
    <row r="51">
      <c r="A51" t="inlineStr">
        <is>
          <t>1.2.</t>
        </is>
      </c>
      <c r="B51" t="inlineStr">
        <is>
          <t>Compat® Soft 10FR 120 cm S</t>
        </is>
      </c>
      <c r="C51" t="inlineStr">
        <is>
          <t>radiopaque</t>
        </is>
      </c>
      <c r="D51" s="8" t="inlineStr">
        <is>
          <t>PASS</t>
        </is>
      </c>
      <c r="E51" t="inlineStr">
        <is>
          <t>True</t>
        </is>
      </c>
      <c r="F51" t="inlineStr">
        <is>
          <t>True</t>
        </is>
      </c>
      <c r="G51" t="inlineStr"/>
    </row>
    <row r="52">
      <c r="A52" t="inlineStr">
        <is>
          <t>1.2.</t>
        </is>
      </c>
      <c r="B52" t="inlineStr">
        <is>
          <t>Compat® Soft 10FR 120 cm S</t>
        </is>
      </c>
      <c r="C52" t="inlineStr">
        <is>
          <t>atraumatic_tip</t>
        </is>
      </c>
      <c r="D52" s="8" t="inlineStr">
        <is>
          <t>PASS</t>
        </is>
      </c>
      <c r="E52" t="inlineStr">
        <is>
          <t>True</t>
        </is>
      </c>
      <c r="F52" t="inlineStr">
        <is>
          <t>True</t>
        </is>
      </c>
      <c r="G52" t="inlineStr"/>
    </row>
    <row r="53">
      <c r="A53" t="inlineStr">
        <is>
          <t>1.2.</t>
        </is>
      </c>
      <c r="B53" t="inlineStr">
        <is>
          <t>Compat® Soft 8FR 120 cm S</t>
        </is>
      </c>
      <c r="C53" t="inlineStr">
        <is>
          <t>french_size</t>
        </is>
      </c>
      <c r="D53" s="9" t="inlineStr">
        <is>
          <t>FAIL</t>
        </is>
      </c>
      <c r="E53" t="inlineStr">
        <is>
          <t>8.0 FR</t>
        </is>
      </c>
      <c r="F53">
        <f> 10.0 FR</f>
        <v/>
      </c>
      <c r="G53" t="inlineStr">
        <is>
          <t>8.0 does not satisfy = 10.0</t>
        </is>
      </c>
    </row>
    <row r="54">
      <c r="A54" t="inlineStr">
        <is>
          <t>1.2.</t>
        </is>
      </c>
      <c r="B54" t="inlineStr">
        <is>
          <t>Compat® Soft 8FR 120 cm S</t>
        </is>
      </c>
      <c r="C54" t="inlineStr">
        <is>
          <t>tube_length</t>
        </is>
      </c>
      <c r="D54" s="8" t="inlineStr">
        <is>
          <t>PASS</t>
        </is>
      </c>
      <c r="E54" t="inlineStr">
        <is>
          <t>120.0 cm</t>
        </is>
      </c>
      <c r="F54" t="inlineStr">
        <is>
          <t>100.0-120.0 cm</t>
        </is>
      </c>
      <c r="G54" t="inlineStr"/>
    </row>
    <row r="55">
      <c r="A55" t="inlineStr">
        <is>
          <t>1.2.</t>
        </is>
      </c>
      <c r="B55" t="inlineStr">
        <is>
          <t>Compat® Soft 8FR 120 cm S</t>
        </is>
      </c>
      <c r="C55" t="inlineStr">
        <is>
          <t>has_stylet</t>
        </is>
      </c>
      <c r="D55" s="8" t="inlineStr">
        <is>
          <t>PASS</t>
        </is>
      </c>
      <c r="E55" t="inlineStr">
        <is>
          <t>True</t>
        </is>
      </c>
      <c r="F55" t="inlineStr">
        <is>
          <t>True</t>
        </is>
      </c>
      <c r="G55" t="inlineStr"/>
    </row>
    <row r="56">
      <c r="A56" t="inlineStr">
        <is>
          <t>1.2.</t>
        </is>
      </c>
      <c r="B56" t="inlineStr">
        <is>
          <t>Compat® Soft 8FR 120 cm S</t>
        </is>
      </c>
      <c r="C56" t="inlineStr">
        <is>
          <t>route</t>
        </is>
      </c>
      <c r="D56" s="8" t="inlineStr">
        <is>
          <t>PASS</t>
        </is>
      </c>
      <c r="E56" t="inlineStr">
        <is>
          <t>enteral</t>
        </is>
      </c>
      <c r="F56" t="inlineStr">
        <is>
          <t>enteral</t>
        </is>
      </c>
      <c r="G56" t="inlineStr"/>
    </row>
    <row r="57">
      <c r="A57" t="inlineStr">
        <is>
          <t>1.2.</t>
        </is>
      </c>
      <c r="B57" t="inlineStr">
        <is>
          <t>Compat® Soft 8FR 120 cm S</t>
        </is>
      </c>
      <c r="C57" t="inlineStr">
        <is>
          <t>device_type</t>
        </is>
      </c>
      <c r="D57" s="8" t="inlineStr">
        <is>
          <t>PASS</t>
        </is>
      </c>
      <c r="E57" t="inlineStr">
        <is>
          <t>nasogastric_tube</t>
        </is>
      </c>
      <c r="F57" t="inlineStr">
        <is>
          <t>nasogastric_tube</t>
        </is>
      </c>
      <c r="G57" t="inlineStr"/>
    </row>
    <row r="58">
      <c r="A58" t="inlineStr">
        <is>
          <t>1.2.</t>
        </is>
      </c>
      <c r="B58" t="inlineStr">
        <is>
          <t>Compat® Soft 8FR 120 cm S</t>
        </is>
      </c>
      <c r="C58" t="inlineStr">
        <is>
          <t>material</t>
        </is>
      </c>
      <c r="D58" s="8" t="inlineStr">
        <is>
          <t>PASS</t>
        </is>
      </c>
      <c r="E58" t="inlineStr">
        <is>
          <t>polyurethane</t>
        </is>
      </c>
      <c r="F58" t="inlineStr">
        <is>
          <t>polyurethane</t>
        </is>
      </c>
      <c r="G58" t="inlineStr"/>
    </row>
    <row r="59">
      <c r="A59" t="inlineStr">
        <is>
          <t>1.2.</t>
        </is>
      </c>
      <c r="B59" t="inlineStr">
        <is>
          <t>Compat® Soft 8FR 120 cm S</t>
        </is>
      </c>
      <c r="C59" t="inlineStr">
        <is>
          <t>connector_standard</t>
        </is>
      </c>
      <c r="D59" s="8" t="inlineStr">
        <is>
          <t>PASS</t>
        </is>
      </c>
      <c r="E59" t="inlineStr">
        <is>
          <t>enfit</t>
        </is>
      </c>
      <c r="F59" t="inlineStr">
        <is>
          <t>enfit</t>
        </is>
      </c>
      <c r="G59" t="inlineStr"/>
    </row>
    <row r="60">
      <c r="A60" t="inlineStr">
        <is>
          <t>1.2.</t>
        </is>
      </c>
      <c r="B60" t="inlineStr">
        <is>
          <t>Compat® Soft 8FR 120 cm S</t>
        </is>
      </c>
      <c r="C60" t="inlineStr">
        <is>
          <t>radiopaque</t>
        </is>
      </c>
      <c r="D60" s="8" t="inlineStr">
        <is>
          <t>PASS</t>
        </is>
      </c>
      <c r="E60" t="inlineStr">
        <is>
          <t>True</t>
        </is>
      </c>
      <c r="F60" t="inlineStr">
        <is>
          <t>True</t>
        </is>
      </c>
      <c r="G60" t="inlineStr"/>
    </row>
    <row r="61">
      <c r="A61" t="inlineStr">
        <is>
          <t>1.2.</t>
        </is>
      </c>
      <c r="B61" t="inlineStr">
        <is>
          <t>Compat® Soft 8FR 120 cm S</t>
        </is>
      </c>
      <c r="C61" t="inlineStr">
        <is>
          <t>atraumatic_tip</t>
        </is>
      </c>
      <c r="D61" s="8" t="inlineStr">
        <is>
          <t>PASS</t>
        </is>
      </c>
      <c r="E61" t="inlineStr">
        <is>
          <t>True</t>
        </is>
      </c>
      <c r="F61" t="inlineStr">
        <is>
          <t>True</t>
        </is>
      </c>
      <c r="G61" t="inlineStr"/>
    </row>
    <row r="62">
      <c r="A62" t="inlineStr">
        <is>
          <t>1.2.</t>
        </is>
      </c>
      <c r="B62" t="inlineStr">
        <is>
          <t>Compat® Soft 10FR 120 cm</t>
        </is>
      </c>
      <c r="C62" t="inlineStr">
        <is>
          <t>french_size</t>
        </is>
      </c>
      <c r="D62" s="8" t="inlineStr">
        <is>
          <t>PASS</t>
        </is>
      </c>
      <c r="E62" t="inlineStr">
        <is>
          <t>10.0 FR</t>
        </is>
      </c>
      <c r="F62">
        <f> 10.0 FR</f>
        <v/>
      </c>
      <c r="G62" t="inlineStr"/>
    </row>
    <row r="63">
      <c r="A63" t="inlineStr">
        <is>
          <t>1.2.</t>
        </is>
      </c>
      <c r="B63" t="inlineStr">
        <is>
          <t>Compat® Soft 10FR 120 cm</t>
        </is>
      </c>
      <c r="C63" t="inlineStr">
        <is>
          <t>tube_length</t>
        </is>
      </c>
      <c r="D63" s="8" t="inlineStr">
        <is>
          <t>PASS</t>
        </is>
      </c>
      <c r="E63" t="inlineStr">
        <is>
          <t>120.0 cm</t>
        </is>
      </c>
      <c r="F63" t="inlineStr">
        <is>
          <t>100.0-120.0 cm</t>
        </is>
      </c>
      <c r="G63" t="inlineStr"/>
    </row>
    <row r="64">
      <c r="A64" t="inlineStr">
        <is>
          <t>1.2.</t>
        </is>
      </c>
      <c r="B64" t="inlineStr">
        <is>
          <t>Compat® Soft 10FR 120 cm</t>
        </is>
      </c>
      <c r="C64" t="inlineStr">
        <is>
          <t>has_stylet</t>
        </is>
      </c>
      <c r="D64" s="9" t="inlineStr">
        <is>
          <t>FAIL</t>
        </is>
      </c>
      <c r="E64" t="inlineStr">
        <is>
          <t>False</t>
        </is>
      </c>
      <c r="F64" t="inlineStr">
        <is>
          <t>True</t>
        </is>
      </c>
      <c r="G64" t="inlineStr">
        <is>
          <t>product is False, tender wants True</t>
        </is>
      </c>
    </row>
    <row r="65">
      <c r="A65" t="inlineStr">
        <is>
          <t>1.2.</t>
        </is>
      </c>
      <c r="B65" t="inlineStr">
        <is>
          <t>Compat® Soft 10FR 120 cm</t>
        </is>
      </c>
      <c r="C65" t="inlineStr">
        <is>
          <t>route</t>
        </is>
      </c>
      <c r="D65" s="8" t="inlineStr">
        <is>
          <t>PASS</t>
        </is>
      </c>
      <c r="E65" t="inlineStr">
        <is>
          <t>enteral</t>
        </is>
      </c>
      <c r="F65" t="inlineStr">
        <is>
          <t>enteral</t>
        </is>
      </c>
      <c r="G65" t="inlineStr"/>
    </row>
    <row r="66">
      <c r="A66" t="inlineStr">
        <is>
          <t>1.2.</t>
        </is>
      </c>
      <c r="B66" t="inlineStr">
        <is>
          <t>Compat® Soft 10FR 120 cm</t>
        </is>
      </c>
      <c r="C66" t="inlineStr">
        <is>
          <t>device_type</t>
        </is>
      </c>
      <c r="D66" s="8" t="inlineStr">
        <is>
          <t>PASS</t>
        </is>
      </c>
      <c r="E66" t="inlineStr">
        <is>
          <t>nasogastric_tube</t>
        </is>
      </c>
      <c r="F66" t="inlineStr">
        <is>
          <t>nasogastric_tube</t>
        </is>
      </c>
      <c r="G66" t="inlineStr"/>
    </row>
    <row r="67">
      <c r="A67" t="inlineStr">
        <is>
          <t>1.2.</t>
        </is>
      </c>
      <c r="B67" t="inlineStr">
        <is>
          <t>Compat® Soft 10FR 120 cm</t>
        </is>
      </c>
      <c r="C67" t="inlineStr">
        <is>
          <t>material</t>
        </is>
      </c>
      <c r="D67" s="8" t="inlineStr">
        <is>
          <t>PASS</t>
        </is>
      </c>
      <c r="E67" t="inlineStr">
        <is>
          <t>polyurethane</t>
        </is>
      </c>
      <c r="F67" t="inlineStr">
        <is>
          <t>polyurethane</t>
        </is>
      </c>
      <c r="G67" t="inlineStr"/>
    </row>
    <row r="68">
      <c r="A68" t="inlineStr">
        <is>
          <t>1.2.</t>
        </is>
      </c>
      <c r="B68" t="inlineStr">
        <is>
          <t>Compat® Soft 10FR 120 cm</t>
        </is>
      </c>
      <c r="C68" t="inlineStr">
        <is>
          <t>connector_standard</t>
        </is>
      </c>
      <c r="D68" s="8" t="inlineStr">
        <is>
          <t>PASS</t>
        </is>
      </c>
      <c r="E68" t="inlineStr">
        <is>
          <t>enfit</t>
        </is>
      </c>
      <c r="F68" t="inlineStr">
        <is>
          <t>enfit</t>
        </is>
      </c>
      <c r="G68" t="inlineStr"/>
    </row>
    <row r="69">
      <c r="A69" t="inlineStr">
        <is>
          <t>1.2.</t>
        </is>
      </c>
      <c r="B69" t="inlineStr">
        <is>
          <t>Compat® Soft 10FR 120 cm</t>
        </is>
      </c>
      <c r="C69" t="inlineStr">
        <is>
          <t>radiopaque</t>
        </is>
      </c>
      <c r="D69" s="8" t="inlineStr">
        <is>
          <t>PASS</t>
        </is>
      </c>
      <c r="E69" t="inlineStr">
        <is>
          <t>True</t>
        </is>
      </c>
      <c r="F69" t="inlineStr">
        <is>
          <t>True</t>
        </is>
      </c>
      <c r="G69" t="inlineStr"/>
    </row>
    <row r="70">
      <c r="A70" t="inlineStr">
        <is>
          <t>1.2.</t>
        </is>
      </c>
      <c r="B70" t="inlineStr">
        <is>
          <t>Compat® Soft 10FR 120 cm</t>
        </is>
      </c>
      <c r="C70" t="inlineStr">
        <is>
          <t>atraumatic_tip</t>
        </is>
      </c>
      <c r="D70" s="8" t="inlineStr">
        <is>
          <t>PASS</t>
        </is>
      </c>
      <c r="E70" t="inlineStr">
        <is>
          <t>True</t>
        </is>
      </c>
      <c r="F70" t="inlineStr">
        <is>
          <t>True</t>
        </is>
      </c>
      <c r="G70" t="inlineStr"/>
    </row>
    <row r="71">
      <c r="A71" t="inlineStr">
        <is>
          <t>1.3.</t>
        </is>
      </c>
      <c r="B71" t="inlineStr">
        <is>
          <t>Compat® Soft 12FR 120 cm S</t>
        </is>
      </c>
      <c r="C71" t="inlineStr">
        <is>
          <t>french_size</t>
        </is>
      </c>
      <c r="D71" s="8" t="inlineStr">
        <is>
          <t>PASS</t>
        </is>
      </c>
      <c r="E71" t="inlineStr">
        <is>
          <t>12.0 FR</t>
        </is>
      </c>
      <c r="F71">
        <f> 12.0 FR</f>
        <v/>
      </c>
      <c r="G71" t="inlineStr"/>
    </row>
    <row r="72">
      <c r="A72" t="inlineStr">
        <is>
          <t>1.3.</t>
        </is>
      </c>
      <c r="B72" t="inlineStr">
        <is>
          <t>Compat® Soft 12FR 120 cm S</t>
        </is>
      </c>
      <c r="C72" t="inlineStr">
        <is>
          <t>tube_length</t>
        </is>
      </c>
      <c r="D72" s="8" t="inlineStr">
        <is>
          <t>PASS</t>
        </is>
      </c>
      <c r="E72" t="inlineStr">
        <is>
          <t>120.0 cm</t>
        </is>
      </c>
      <c r="F72" t="inlineStr">
        <is>
          <t>100.0-120.0 cm</t>
        </is>
      </c>
      <c r="G72" t="inlineStr"/>
    </row>
    <row r="73">
      <c r="A73" t="inlineStr">
        <is>
          <t>1.3.</t>
        </is>
      </c>
      <c r="B73" t="inlineStr">
        <is>
          <t>Compat® Soft 12FR 120 cm S</t>
        </is>
      </c>
      <c r="C73" t="inlineStr">
        <is>
          <t>has_stylet</t>
        </is>
      </c>
      <c r="D73" s="8" t="inlineStr">
        <is>
          <t>PASS</t>
        </is>
      </c>
      <c r="E73" t="inlineStr">
        <is>
          <t>True</t>
        </is>
      </c>
      <c r="F73" t="inlineStr">
        <is>
          <t>True</t>
        </is>
      </c>
      <c r="G73" t="inlineStr"/>
    </row>
    <row r="74">
      <c r="A74" t="inlineStr">
        <is>
          <t>1.3.</t>
        </is>
      </c>
      <c r="B74" t="inlineStr">
        <is>
          <t>Compat® Soft 12FR 120 cm S</t>
        </is>
      </c>
      <c r="C74" t="inlineStr">
        <is>
          <t>route</t>
        </is>
      </c>
      <c r="D74" s="8" t="inlineStr">
        <is>
          <t>PASS</t>
        </is>
      </c>
      <c r="E74" t="inlineStr">
        <is>
          <t>enteral</t>
        </is>
      </c>
      <c r="F74" t="inlineStr">
        <is>
          <t>enteral</t>
        </is>
      </c>
      <c r="G74" t="inlineStr"/>
    </row>
    <row r="75">
      <c r="A75" t="inlineStr">
        <is>
          <t>1.3.</t>
        </is>
      </c>
      <c r="B75" t="inlineStr">
        <is>
          <t>Compat® Soft 12FR 120 cm S</t>
        </is>
      </c>
      <c r="C75" t="inlineStr">
        <is>
          <t>device_type</t>
        </is>
      </c>
      <c r="D75" s="8" t="inlineStr">
        <is>
          <t>PASS</t>
        </is>
      </c>
      <c r="E75" t="inlineStr">
        <is>
          <t>nasogastric_tube</t>
        </is>
      </c>
      <c r="F75" t="inlineStr">
        <is>
          <t>nasogastric_tube</t>
        </is>
      </c>
      <c r="G75" t="inlineStr"/>
    </row>
    <row r="76">
      <c r="A76" t="inlineStr">
        <is>
          <t>1.3.</t>
        </is>
      </c>
      <c r="B76" t="inlineStr">
        <is>
          <t>Compat® Soft 12FR 120 cm S</t>
        </is>
      </c>
      <c r="C76" t="inlineStr">
        <is>
          <t>material</t>
        </is>
      </c>
      <c r="D76" s="8" t="inlineStr">
        <is>
          <t>PASS</t>
        </is>
      </c>
      <c r="E76" t="inlineStr">
        <is>
          <t>polyurethane</t>
        </is>
      </c>
      <c r="F76" t="inlineStr">
        <is>
          <t>polyurethane</t>
        </is>
      </c>
      <c r="G76" t="inlineStr"/>
    </row>
    <row r="77">
      <c r="A77" t="inlineStr">
        <is>
          <t>1.3.</t>
        </is>
      </c>
      <c r="B77" t="inlineStr">
        <is>
          <t>Compat® Soft 12FR 120 cm S</t>
        </is>
      </c>
      <c r="C77" t="inlineStr">
        <is>
          <t>connector_standard</t>
        </is>
      </c>
      <c r="D77" s="8" t="inlineStr">
        <is>
          <t>PASS</t>
        </is>
      </c>
      <c r="E77" t="inlineStr">
        <is>
          <t>enfit</t>
        </is>
      </c>
      <c r="F77" t="inlineStr">
        <is>
          <t>enfit</t>
        </is>
      </c>
      <c r="G77" t="inlineStr"/>
    </row>
    <row r="78">
      <c r="A78" t="inlineStr">
        <is>
          <t>1.3.</t>
        </is>
      </c>
      <c r="B78" t="inlineStr">
        <is>
          <t>Compat® Soft 12FR 120 cm S</t>
        </is>
      </c>
      <c r="C78" t="inlineStr">
        <is>
          <t>radiopaque</t>
        </is>
      </c>
      <c r="D78" s="8" t="inlineStr">
        <is>
          <t>PASS</t>
        </is>
      </c>
      <c r="E78" t="inlineStr">
        <is>
          <t>True</t>
        </is>
      </c>
      <c r="F78" t="inlineStr">
        <is>
          <t>True</t>
        </is>
      </c>
      <c r="G78" t="inlineStr"/>
    </row>
    <row r="79">
      <c r="A79" t="inlineStr">
        <is>
          <t>1.3.</t>
        </is>
      </c>
      <c r="B79" t="inlineStr">
        <is>
          <t>Compat® Soft 12FR 120 cm S</t>
        </is>
      </c>
      <c r="C79" t="inlineStr">
        <is>
          <t>atraumatic_tip</t>
        </is>
      </c>
      <c r="D79" s="8" t="inlineStr">
        <is>
          <t>PASS</t>
        </is>
      </c>
      <c r="E79" t="inlineStr">
        <is>
          <t>True</t>
        </is>
      </c>
      <c r="F79" t="inlineStr">
        <is>
          <t>True</t>
        </is>
      </c>
      <c r="G79" t="inlineStr"/>
    </row>
    <row r="80">
      <c r="A80" t="inlineStr">
        <is>
          <t>1.3.</t>
        </is>
      </c>
      <c r="B80" t="inlineStr">
        <is>
          <t>Compat® Soft 8FR 120 cm S</t>
        </is>
      </c>
      <c r="C80" t="inlineStr">
        <is>
          <t>french_size</t>
        </is>
      </c>
      <c r="D80" s="9" t="inlineStr">
        <is>
          <t>FAIL</t>
        </is>
      </c>
      <c r="E80" t="inlineStr">
        <is>
          <t>8.0 FR</t>
        </is>
      </c>
      <c r="F80">
        <f> 12.0 FR</f>
        <v/>
      </c>
      <c r="G80" t="inlineStr">
        <is>
          <t>8.0 does not satisfy = 12.0</t>
        </is>
      </c>
    </row>
    <row r="81">
      <c r="A81" t="inlineStr">
        <is>
          <t>1.3.</t>
        </is>
      </c>
      <c r="B81" t="inlineStr">
        <is>
          <t>Compat® Soft 8FR 120 cm S</t>
        </is>
      </c>
      <c r="C81" t="inlineStr">
        <is>
          <t>tube_length</t>
        </is>
      </c>
      <c r="D81" s="8" t="inlineStr">
        <is>
          <t>PASS</t>
        </is>
      </c>
      <c r="E81" t="inlineStr">
        <is>
          <t>120.0 cm</t>
        </is>
      </c>
      <c r="F81" t="inlineStr">
        <is>
          <t>100.0-120.0 cm</t>
        </is>
      </c>
      <c r="G81" t="inlineStr"/>
    </row>
    <row r="82">
      <c r="A82" t="inlineStr">
        <is>
          <t>1.3.</t>
        </is>
      </c>
      <c r="B82" t="inlineStr">
        <is>
          <t>Compat® Soft 8FR 120 cm S</t>
        </is>
      </c>
      <c r="C82" t="inlineStr">
        <is>
          <t>has_stylet</t>
        </is>
      </c>
      <c r="D82" s="8" t="inlineStr">
        <is>
          <t>PASS</t>
        </is>
      </c>
      <c r="E82" t="inlineStr">
        <is>
          <t>True</t>
        </is>
      </c>
      <c r="F82" t="inlineStr">
        <is>
          <t>True</t>
        </is>
      </c>
      <c r="G82" t="inlineStr"/>
    </row>
    <row r="83">
      <c r="A83" t="inlineStr">
        <is>
          <t>1.3.</t>
        </is>
      </c>
      <c r="B83" t="inlineStr">
        <is>
          <t>Compat® Soft 8FR 120 cm S</t>
        </is>
      </c>
      <c r="C83" t="inlineStr">
        <is>
          <t>route</t>
        </is>
      </c>
      <c r="D83" s="8" t="inlineStr">
        <is>
          <t>PASS</t>
        </is>
      </c>
      <c r="E83" t="inlineStr">
        <is>
          <t>enteral</t>
        </is>
      </c>
      <c r="F83" t="inlineStr">
        <is>
          <t>enteral</t>
        </is>
      </c>
      <c r="G83" t="inlineStr"/>
    </row>
    <row r="84">
      <c r="A84" t="inlineStr">
        <is>
          <t>1.3.</t>
        </is>
      </c>
      <c r="B84" t="inlineStr">
        <is>
          <t>Compat® Soft 8FR 120 cm S</t>
        </is>
      </c>
      <c r="C84" t="inlineStr">
        <is>
          <t>device_type</t>
        </is>
      </c>
      <c r="D84" s="8" t="inlineStr">
        <is>
          <t>PASS</t>
        </is>
      </c>
      <c r="E84" t="inlineStr">
        <is>
          <t>nasogastric_tube</t>
        </is>
      </c>
      <c r="F84" t="inlineStr">
        <is>
          <t>nasogastric_tube</t>
        </is>
      </c>
      <c r="G84" t="inlineStr"/>
    </row>
    <row r="85">
      <c r="A85" t="inlineStr">
        <is>
          <t>1.3.</t>
        </is>
      </c>
      <c r="B85" t="inlineStr">
        <is>
          <t>Compat® Soft 8FR 120 cm S</t>
        </is>
      </c>
      <c r="C85" t="inlineStr">
        <is>
          <t>material</t>
        </is>
      </c>
      <c r="D85" s="8" t="inlineStr">
        <is>
          <t>PASS</t>
        </is>
      </c>
      <c r="E85" t="inlineStr">
        <is>
          <t>polyurethane</t>
        </is>
      </c>
      <c r="F85" t="inlineStr">
        <is>
          <t>polyurethane</t>
        </is>
      </c>
      <c r="G85" t="inlineStr"/>
    </row>
    <row r="86">
      <c r="A86" t="inlineStr">
        <is>
          <t>1.3.</t>
        </is>
      </c>
      <c r="B86" t="inlineStr">
        <is>
          <t>Compat® Soft 8FR 120 cm S</t>
        </is>
      </c>
      <c r="C86" t="inlineStr">
        <is>
          <t>connector_standard</t>
        </is>
      </c>
      <c r="D86" s="8" t="inlineStr">
        <is>
          <t>PASS</t>
        </is>
      </c>
      <c r="E86" t="inlineStr">
        <is>
          <t>enfit</t>
        </is>
      </c>
      <c r="F86" t="inlineStr">
        <is>
          <t>enfit</t>
        </is>
      </c>
      <c r="G86" t="inlineStr"/>
    </row>
    <row r="87">
      <c r="A87" t="inlineStr">
        <is>
          <t>1.3.</t>
        </is>
      </c>
      <c r="B87" t="inlineStr">
        <is>
          <t>Compat® Soft 8FR 120 cm S</t>
        </is>
      </c>
      <c r="C87" t="inlineStr">
        <is>
          <t>radiopaque</t>
        </is>
      </c>
      <c r="D87" s="8" t="inlineStr">
        <is>
          <t>PASS</t>
        </is>
      </c>
      <c r="E87" t="inlineStr">
        <is>
          <t>True</t>
        </is>
      </c>
      <c r="F87" t="inlineStr">
        <is>
          <t>True</t>
        </is>
      </c>
      <c r="G87" t="inlineStr"/>
    </row>
    <row r="88">
      <c r="A88" t="inlineStr">
        <is>
          <t>1.3.</t>
        </is>
      </c>
      <c r="B88" t="inlineStr">
        <is>
          <t>Compat® Soft 8FR 120 cm S</t>
        </is>
      </c>
      <c r="C88" t="inlineStr">
        <is>
          <t>atraumatic_tip</t>
        </is>
      </c>
      <c r="D88" s="8" t="inlineStr">
        <is>
          <t>PASS</t>
        </is>
      </c>
      <c r="E88" t="inlineStr">
        <is>
          <t>True</t>
        </is>
      </c>
      <c r="F88" t="inlineStr">
        <is>
          <t>True</t>
        </is>
      </c>
      <c r="G88" t="inlineStr"/>
    </row>
    <row r="89">
      <c r="A89" t="inlineStr">
        <is>
          <t>1.3.</t>
        </is>
      </c>
      <c r="B89" t="inlineStr">
        <is>
          <t>Compat® Soft 10FR 120 cm S</t>
        </is>
      </c>
      <c r="C89" t="inlineStr">
        <is>
          <t>french_size</t>
        </is>
      </c>
      <c r="D89" s="9" t="inlineStr">
        <is>
          <t>FAIL</t>
        </is>
      </c>
      <c r="E89" t="inlineStr">
        <is>
          <t>10.0 FR</t>
        </is>
      </c>
      <c r="F89">
        <f> 12.0 FR</f>
        <v/>
      </c>
      <c r="G89" t="inlineStr">
        <is>
          <t>10.0 does not satisfy = 12.0</t>
        </is>
      </c>
    </row>
    <row r="90">
      <c r="A90" t="inlineStr">
        <is>
          <t>1.3.</t>
        </is>
      </c>
      <c r="B90" t="inlineStr">
        <is>
          <t>Compat® Soft 10FR 120 cm S</t>
        </is>
      </c>
      <c r="C90" t="inlineStr">
        <is>
          <t>tube_length</t>
        </is>
      </c>
      <c r="D90" s="8" t="inlineStr">
        <is>
          <t>PASS</t>
        </is>
      </c>
      <c r="E90" t="inlineStr">
        <is>
          <t>120.0 cm</t>
        </is>
      </c>
      <c r="F90" t="inlineStr">
        <is>
          <t>100.0-120.0 cm</t>
        </is>
      </c>
      <c r="G90" t="inlineStr"/>
    </row>
    <row r="91">
      <c r="A91" t="inlineStr">
        <is>
          <t>1.3.</t>
        </is>
      </c>
      <c r="B91" t="inlineStr">
        <is>
          <t>Compat® Soft 10FR 120 cm S</t>
        </is>
      </c>
      <c r="C91" t="inlineStr">
        <is>
          <t>has_stylet</t>
        </is>
      </c>
      <c r="D91" s="8" t="inlineStr">
        <is>
          <t>PASS</t>
        </is>
      </c>
      <c r="E91" t="inlineStr">
        <is>
          <t>True</t>
        </is>
      </c>
      <c r="F91" t="inlineStr">
        <is>
          <t>True</t>
        </is>
      </c>
      <c r="G91" t="inlineStr"/>
    </row>
    <row r="92">
      <c r="A92" t="inlineStr">
        <is>
          <t>1.3.</t>
        </is>
      </c>
      <c r="B92" t="inlineStr">
        <is>
          <t>Compat® Soft 10FR 120 cm S</t>
        </is>
      </c>
      <c r="C92" t="inlineStr">
        <is>
          <t>route</t>
        </is>
      </c>
      <c r="D92" s="8" t="inlineStr">
        <is>
          <t>PASS</t>
        </is>
      </c>
      <c r="E92" t="inlineStr">
        <is>
          <t>enteral</t>
        </is>
      </c>
      <c r="F92" t="inlineStr">
        <is>
          <t>enteral</t>
        </is>
      </c>
      <c r="G92" t="inlineStr"/>
    </row>
    <row r="93">
      <c r="A93" t="inlineStr">
        <is>
          <t>1.3.</t>
        </is>
      </c>
      <c r="B93" t="inlineStr">
        <is>
          <t>Compat® Soft 10FR 120 cm S</t>
        </is>
      </c>
      <c r="C93" t="inlineStr">
        <is>
          <t>device_type</t>
        </is>
      </c>
      <c r="D93" s="8" t="inlineStr">
        <is>
          <t>PASS</t>
        </is>
      </c>
      <c r="E93" t="inlineStr">
        <is>
          <t>nasogastric_tube</t>
        </is>
      </c>
      <c r="F93" t="inlineStr">
        <is>
          <t>nasogastric_tube</t>
        </is>
      </c>
      <c r="G93" t="inlineStr"/>
    </row>
    <row r="94">
      <c r="A94" t="inlineStr">
        <is>
          <t>1.3.</t>
        </is>
      </c>
      <c r="B94" t="inlineStr">
        <is>
          <t>Compat® Soft 10FR 120 cm S</t>
        </is>
      </c>
      <c r="C94" t="inlineStr">
        <is>
          <t>material</t>
        </is>
      </c>
      <c r="D94" s="8" t="inlineStr">
        <is>
          <t>PASS</t>
        </is>
      </c>
      <c r="E94" t="inlineStr">
        <is>
          <t>polyurethane</t>
        </is>
      </c>
      <c r="F94" t="inlineStr">
        <is>
          <t>polyurethane</t>
        </is>
      </c>
      <c r="G94" t="inlineStr"/>
    </row>
    <row r="95">
      <c r="A95" t="inlineStr">
        <is>
          <t>1.3.</t>
        </is>
      </c>
      <c r="B95" t="inlineStr">
        <is>
          <t>Compat® Soft 10FR 120 cm S</t>
        </is>
      </c>
      <c r="C95" t="inlineStr">
        <is>
          <t>connector_standard</t>
        </is>
      </c>
      <c r="D95" s="8" t="inlineStr">
        <is>
          <t>PASS</t>
        </is>
      </c>
      <c r="E95" t="inlineStr">
        <is>
          <t>enfit</t>
        </is>
      </c>
      <c r="F95" t="inlineStr">
        <is>
          <t>enfit</t>
        </is>
      </c>
      <c r="G95" t="inlineStr"/>
    </row>
    <row r="96">
      <c r="A96" t="inlineStr">
        <is>
          <t>1.3.</t>
        </is>
      </c>
      <c r="B96" t="inlineStr">
        <is>
          <t>Compat® Soft 10FR 120 cm S</t>
        </is>
      </c>
      <c r="C96" t="inlineStr">
        <is>
          <t>radiopaque</t>
        </is>
      </c>
      <c r="D96" s="8" t="inlineStr">
        <is>
          <t>PASS</t>
        </is>
      </c>
      <c r="E96" t="inlineStr">
        <is>
          <t>True</t>
        </is>
      </c>
      <c r="F96" t="inlineStr">
        <is>
          <t>True</t>
        </is>
      </c>
      <c r="G96" t="inlineStr"/>
    </row>
    <row r="97">
      <c r="A97" t="inlineStr">
        <is>
          <t>1.3.</t>
        </is>
      </c>
      <c r="B97" t="inlineStr">
        <is>
          <t>Compat® Soft 10FR 120 cm S</t>
        </is>
      </c>
      <c r="C97" t="inlineStr">
        <is>
          <t>atraumatic_tip</t>
        </is>
      </c>
      <c r="D97" s="8" t="inlineStr">
        <is>
          <t>PASS</t>
        </is>
      </c>
      <c r="E97" t="inlineStr">
        <is>
          <t>True</t>
        </is>
      </c>
      <c r="F97" t="inlineStr">
        <is>
          <t>True</t>
        </is>
      </c>
      <c r="G97" t="inlineStr"/>
    </row>
    <row r="98">
      <c r="A98" t="inlineStr">
        <is>
          <t>1.4.</t>
        </is>
      </c>
      <c r="B98" t="inlineStr">
        <is>
          <t>Compat® Soft 14FR 120 cm S</t>
        </is>
      </c>
      <c r="C98" t="inlineStr">
        <is>
          <t>french_size</t>
        </is>
      </c>
      <c r="D98" s="8" t="inlineStr">
        <is>
          <t>PASS</t>
        </is>
      </c>
      <c r="E98" t="inlineStr">
        <is>
          <t>14.0 FR</t>
        </is>
      </c>
      <c r="F98">
        <f> 14.0 FR</f>
        <v/>
      </c>
      <c r="G98" t="inlineStr"/>
    </row>
    <row r="99">
      <c r="A99" t="inlineStr">
        <is>
          <t>1.4.</t>
        </is>
      </c>
      <c r="B99" t="inlineStr">
        <is>
          <t>Compat® Soft 14FR 120 cm S</t>
        </is>
      </c>
      <c r="C99" t="inlineStr">
        <is>
          <t>tube_length</t>
        </is>
      </c>
      <c r="D99" s="8" t="inlineStr">
        <is>
          <t>PASS</t>
        </is>
      </c>
      <c r="E99" t="inlineStr">
        <is>
          <t>120.0 cm</t>
        </is>
      </c>
      <c r="F99" t="inlineStr">
        <is>
          <t>100.0-120.0 cm</t>
        </is>
      </c>
      <c r="G99" t="inlineStr"/>
    </row>
    <row r="100">
      <c r="A100" t="inlineStr">
        <is>
          <t>1.4.</t>
        </is>
      </c>
      <c r="B100" t="inlineStr">
        <is>
          <t>Compat® Soft 14FR 120 cm S</t>
        </is>
      </c>
      <c r="C100" t="inlineStr">
        <is>
          <t>has_stylet</t>
        </is>
      </c>
      <c r="D100" s="8" t="inlineStr">
        <is>
          <t>PASS</t>
        </is>
      </c>
      <c r="E100" t="inlineStr">
        <is>
          <t>True</t>
        </is>
      </c>
      <c r="F100" t="inlineStr">
        <is>
          <t>True</t>
        </is>
      </c>
      <c r="G100" t="inlineStr"/>
    </row>
    <row r="101">
      <c r="A101" t="inlineStr">
        <is>
          <t>1.4.</t>
        </is>
      </c>
      <c r="B101" t="inlineStr">
        <is>
          <t>Compat® Soft 14FR 120 cm S</t>
        </is>
      </c>
      <c r="C101" t="inlineStr">
        <is>
          <t>route</t>
        </is>
      </c>
      <c r="D101" s="8" t="inlineStr">
        <is>
          <t>PASS</t>
        </is>
      </c>
      <c r="E101" t="inlineStr">
        <is>
          <t>enteral</t>
        </is>
      </c>
      <c r="F101" t="inlineStr">
        <is>
          <t>enteral</t>
        </is>
      </c>
      <c r="G101" t="inlineStr"/>
    </row>
    <row r="102">
      <c r="A102" t="inlineStr">
        <is>
          <t>1.4.</t>
        </is>
      </c>
      <c r="B102" t="inlineStr">
        <is>
          <t>Compat® Soft 14FR 120 cm S</t>
        </is>
      </c>
      <c r="C102" t="inlineStr">
        <is>
          <t>device_type</t>
        </is>
      </c>
      <c r="D102" s="8" t="inlineStr">
        <is>
          <t>PASS</t>
        </is>
      </c>
      <c r="E102" t="inlineStr">
        <is>
          <t>nasogastric_tube</t>
        </is>
      </c>
      <c r="F102" t="inlineStr">
        <is>
          <t>nasogastric_tube</t>
        </is>
      </c>
      <c r="G102" t="inlineStr"/>
    </row>
    <row r="103">
      <c r="A103" t="inlineStr">
        <is>
          <t>1.4.</t>
        </is>
      </c>
      <c r="B103" t="inlineStr">
        <is>
          <t>Compat® Soft 14FR 120 cm S</t>
        </is>
      </c>
      <c r="C103" t="inlineStr">
        <is>
          <t>material</t>
        </is>
      </c>
      <c r="D103" s="8" t="inlineStr">
        <is>
          <t>PASS</t>
        </is>
      </c>
      <c r="E103" t="inlineStr">
        <is>
          <t>polyurethane</t>
        </is>
      </c>
      <c r="F103" t="inlineStr">
        <is>
          <t>polyurethane</t>
        </is>
      </c>
      <c r="G103" t="inlineStr"/>
    </row>
    <row r="104">
      <c r="A104" t="inlineStr">
        <is>
          <t>1.4.</t>
        </is>
      </c>
      <c r="B104" t="inlineStr">
        <is>
          <t>Compat® Soft 14FR 120 cm S</t>
        </is>
      </c>
      <c r="C104" t="inlineStr">
        <is>
          <t>connector_standard</t>
        </is>
      </c>
      <c r="D104" s="8" t="inlineStr">
        <is>
          <t>PASS</t>
        </is>
      </c>
      <c r="E104" t="inlineStr">
        <is>
          <t>enfit</t>
        </is>
      </c>
      <c r="F104" t="inlineStr">
        <is>
          <t>enfit</t>
        </is>
      </c>
      <c r="G104" t="inlineStr"/>
    </row>
    <row r="105">
      <c r="A105" t="inlineStr">
        <is>
          <t>1.4.</t>
        </is>
      </c>
      <c r="B105" t="inlineStr">
        <is>
          <t>Compat® Soft 14FR 120 cm S</t>
        </is>
      </c>
      <c r="C105" t="inlineStr">
        <is>
          <t>radiopaque</t>
        </is>
      </c>
      <c r="D105" s="8" t="inlineStr">
        <is>
          <t>PASS</t>
        </is>
      </c>
      <c r="E105" t="inlineStr">
        <is>
          <t>True</t>
        </is>
      </c>
      <c r="F105" t="inlineStr">
        <is>
          <t>True</t>
        </is>
      </c>
      <c r="G105" t="inlineStr"/>
    </row>
    <row r="106">
      <c r="A106" t="inlineStr">
        <is>
          <t>1.4.</t>
        </is>
      </c>
      <c r="B106" t="inlineStr">
        <is>
          <t>Compat® Soft 14FR 120 cm S</t>
        </is>
      </c>
      <c r="C106" t="inlineStr">
        <is>
          <t>atraumatic_tip</t>
        </is>
      </c>
      <c r="D106" s="8" t="inlineStr">
        <is>
          <t>PASS</t>
        </is>
      </c>
      <c r="E106" t="inlineStr">
        <is>
          <t>True</t>
        </is>
      </c>
      <c r="F106" t="inlineStr">
        <is>
          <t>True</t>
        </is>
      </c>
      <c r="G106" t="inlineStr"/>
    </row>
    <row r="107">
      <c r="A107" t="inlineStr">
        <is>
          <t>1.4.</t>
        </is>
      </c>
      <c r="B107" t="inlineStr">
        <is>
          <t>Compat® DualPort 14FR 120 cm S</t>
        </is>
      </c>
      <c r="C107" t="inlineStr">
        <is>
          <t>french_size</t>
        </is>
      </c>
      <c r="D107" s="8" t="inlineStr">
        <is>
          <t>PASS</t>
        </is>
      </c>
      <c r="E107" t="inlineStr">
        <is>
          <t>14.0 FR</t>
        </is>
      </c>
      <c r="F107">
        <f> 14.0 FR</f>
        <v/>
      </c>
      <c r="G107" t="inlineStr"/>
    </row>
    <row r="108">
      <c r="A108" t="inlineStr">
        <is>
          <t>1.4.</t>
        </is>
      </c>
      <c r="B108" t="inlineStr">
        <is>
          <t>Compat® DualPort 14FR 120 cm S</t>
        </is>
      </c>
      <c r="C108" t="inlineStr">
        <is>
          <t>tube_length</t>
        </is>
      </c>
      <c r="D108" s="8" t="inlineStr">
        <is>
          <t>PASS</t>
        </is>
      </c>
      <c r="E108" t="inlineStr">
        <is>
          <t>120.0 cm</t>
        </is>
      </c>
      <c r="F108" t="inlineStr">
        <is>
          <t>100.0-120.0 cm</t>
        </is>
      </c>
      <c r="G108" t="inlineStr"/>
    </row>
    <row r="109">
      <c r="A109" t="inlineStr">
        <is>
          <t>1.4.</t>
        </is>
      </c>
      <c r="B109" t="inlineStr">
        <is>
          <t>Compat® DualPort 14FR 120 cm S</t>
        </is>
      </c>
      <c r="C109" t="inlineStr">
        <is>
          <t>has_stylet</t>
        </is>
      </c>
      <c r="D109" s="8" t="inlineStr">
        <is>
          <t>PASS</t>
        </is>
      </c>
      <c r="E109" t="inlineStr">
        <is>
          <t>True</t>
        </is>
      </c>
      <c r="F109" t="inlineStr">
        <is>
          <t>True</t>
        </is>
      </c>
      <c r="G109" t="inlineStr"/>
    </row>
    <row r="110">
      <c r="A110" t="inlineStr">
        <is>
          <t>1.4.</t>
        </is>
      </c>
      <c r="B110" t="inlineStr">
        <is>
          <t>Compat® DualPort 14FR 120 cm S</t>
        </is>
      </c>
      <c r="C110" t="inlineStr">
        <is>
          <t>route</t>
        </is>
      </c>
      <c r="D110" s="8" t="inlineStr">
        <is>
          <t>PASS</t>
        </is>
      </c>
      <c r="E110" t="inlineStr">
        <is>
          <t>enteral</t>
        </is>
      </c>
      <c r="F110" t="inlineStr">
        <is>
          <t>enteral</t>
        </is>
      </c>
      <c r="G110" t="inlineStr"/>
    </row>
    <row r="111">
      <c r="A111" t="inlineStr">
        <is>
          <t>1.4.</t>
        </is>
      </c>
      <c r="B111" t="inlineStr">
        <is>
          <t>Compat® DualPort 14FR 120 cm S</t>
        </is>
      </c>
      <c r="C111" t="inlineStr">
        <is>
          <t>device_type</t>
        </is>
      </c>
      <c r="D111" s="8" t="inlineStr">
        <is>
          <t>PASS</t>
        </is>
      </c>
      <c r="E111" t="inlineStr">
        <is>
          <t>nasogastric_tube</t>
        </is>
      </c>
      <c r="F111" t="inlineStr">
        <is>
          <t>nasogastric_tube</t>
        </is>
      </c>
      <c r="G111" t="inlineStr"/>
    </row>
    <row r="112">
      <c r="A112" t="inlineStr">
        <is>
          <t>1.4.</t>
        </is>
      </c>
      <c r="B112" t="inlineStr">
        <is>
          <t>Compat® DualPort 14FR 120 cm S</t>
        </is>
      </c>
      <c r="C112" t="inlineStr">
        <is>
          <t>material</t>
        </is>
      </c>
      <c r="D112" s="8" t="inlineStr">
        <is>
          <t>PASS</t>
        </is>
      </c>
      <c r="E112" t="inlineStr">
        <is>
          <t>polyurethane</t>
        </is>
      </c>
      <c r="F112" t="inlineStr">
        <is>
          <t>polyurethane</t>
        </is>
      </c>
      <c r="G112" t="inlineStr"/>
    </row>
    <row r="113">
      <c r="A113" t="inlineStr">
        <is>
          <t>1.4.</t>
        </is>
      </c>
      <c r="B113" t="inlineStr">
        <is>
          <t>Compat® DualPort 14FR 120 cm S</t>
        </is>
      </c>
      <c r="C113" t="inlineStr">
        <is>
          <t>connector_standard</t>
        </is>
      </c>
      <c r="D113" s="8" t="inlineStr">
        <is>
          <t>PASS</t>
        </is>
      </c>
      <c r="E113" t="inlineStr">
        <is>
          <t>enfit</t>
        </is>
      </c>
      <c r="F113" t="inlineStr">
        <is>
          <t>enfit</t>
        </is>
      </c>
      <c r="G113" t="inlineStr"/>
    </row>
    <row r="114">
      <c r="A114" t="inlineStr">
        <is>
          <t>1.4.</t>
        </is>
      </c>
      <c r="B114" t="inlineStr">
        <is>
          <t>Compat® DualPort 14FR 120 cm S</t>
        </is>
      </c>
      <c r="C114" t="inlineStr">
        <is>
          <t>radiopaque</t>
        </is>
      </c>
      <c r="D114" s="8" t="inlineStr">
        <is>
          <t>PASS</t>
        </is>
      </c>
      <c r="E114" t="inlineStr">
        <is>
          <t>True</t>
        </is>
      </c>
      <c r="F114" t="inlineStr">
        <is>
          <t>True</t>
        </is>
      </c>
      <c r="G114" t="inlineStr"/>
    </row>
    <row r="115">
      <c r="A115" t="inlineStr">
        <is>
          <t>1.4.</t>
        </is>
      </c>
      <c r="B115" t="inlineStr">
        <is>
          <t>Compat® DualPort 14FR 120 cm S</t>
        </is>
      </c>
      <c r="C115" t="inlineStr">
        <is>
          <t>atraumatic_tip</t>
        </is>
      </c>
      <c r="D115" s="8" t="inlineStr">
        <is>
          <t>PASS</t>
        </is>
      </c>
      <c r="E115" t="inlineStr">
        <is>
          <t>True</t>
        </is>
      </c>
      <c r="F115" t="inlineStr">
        <is>
          <t>True</t>
        </is>
      </c>
      <c r="G115" t="inlineStr"/>
    </row>
    <row r="116">
      <c r="A116" t="inlineStr">
        <is>
          <t>1.4.</t>
        </is>
      </c>
      <c r="B116" t="inlineStr">
        <is>
          <t>Compat® Soft 8FR 120 cm S</t>
        </is>
      </c>
      <c r="C116" t="inlineStr">
        <is>
          <t>french_size</t>
        </is>
      </c>
      <c r="D116" s="9" t="inlineStr">
        <is>
          <t>FAIL</t>
        </is>
      </c>
      <c r="E116" t="inlineStr">
        <is>
          <t>8.0 FR</t>
        </is>
      </c>
      <c r="F116">
        <f> 14.0 FR</f>
        <v/>
      </c>
      <c r="G116" t="inlineStr">
        <is>
          <t>8.0 does not satisfy = 14.0</t>
        </is>
      </c>
    </row>
    <row r="117">
      <c r="A117" t="inlineStr">
        <is>
          <t>1.4.</t>
        </is>
      </c>
      <c r="B117" t="inlineStr">
        <is>
          <t>Compat® Soft 8FR 120 cm S</t>
        </is>
      </c>
      <c r="C117" t="inlineStr">
        <is>
          <t>tube_length</t>
        </is>
      </c>
      <c r="D117" s="8" t="inlineStr">
        <is>
          <t>PASS</t>
        </is>
      </c>
      <c r="E117" t="inlineStr">
        <is>
          <t>120.0 cm</t>
        </is>
      </c>
      <c r="F117" t="inlineStr">
        <is>
          <t>100.0-120.0 cm</t>
        </is>
      </c>
      <c r="G117" t="inlineStr"/>
    </row>
    <row r="118">
      <c r="A118" t="inlineStr">
        <is>
          <t>1.4.</t>
        </is>
      </c>
      <c r="B118" t="inlineStr">
        <is>
          <t>Compat® Soft 8FR 120 cm S</t>
        </is>
      </c>
      <c r="C118" t="inlineStr">
        <is>
          <t>has_stylet</t>
        </is>
      </c>
      <c r="D118" s="8" t="inlineStr">
        <is>
          <t>PASS</t>
        </is>
      </c>
      <c r="E118" t="inlineStr">
        <is>
          <t>True</t>
        </is>
      </c>
      <c r="F118" t="inlineStr">
        <is>
          <t>True</t>
        </is>
      </c>
      <c r="G118" t="inlineStr"/>
    </row>
    <row r="119">
      <c r="A119" t="inlineStr">
        <is>
          <t>1.4.</t>
        </is>
      </c>
      <c r="B119" t="inlineStr">
        <is>
          <t>Compat® Soft 8FR 120 cm S</t>
        </is>
      </c>
      <c r="C119" t="inlineStr">
        <is>
          <t>route</t>
        </is>
      </c>
      <c r="D119" s="8" t="inlineStr">
        <is>
          <t>PASS</t>
        </is>
      </c>
      <c r="E119" t="inlineStr">
        <is>
          <t>enteral</t>
        </is>
      </c>
      <c r="F119" t="inlineStr">
        <is>
          <t>enteral</t>
        </is>
      </c>
      <c r="G119" t="inlineStr"/>
    </row>
    <row r="120">
      <c r="A120" t="inlineStr">
        <is>
          <t>1.4.</t>
        </is>
      </c>
      <c r="B120" t="inlineStr">
        <is>
          <t>Compat® Soft 8FR 120 cm S</t>
        </is>
      </c>
      <c r="C120" t="inlineStr">
        <is>
          <t>device_type</t>
        </is>
      </c>
      <c r="D120" s="8" t="inlineStr">
        <is>
          <t>PASS</t>
        </is>
      </c>
      <c r="E120" t="inlineStr">
        <is>
          <t>nasogastric_tube</t>
        </is>
      </c>
      <c r="F120" t="inlineStr">
        <is>
          <t>nasogastric_tube</t>
        </is>
      </c>
      <c r="G120" t="inlineStr"/>
    </row>
    <row r="121">
      <c r="A121" t="inlineStr">
        <is>
          <t>1.4.</t>
        </is>
      </c>
      <c r="B121" t="inlineStr">
        <is>
          <t>Compat® Soft 8FR 120 cm S</t>
        </is>
      </c>
      <c r="C121" t="inlineStr">
        <is>
          <t>material</t>
        </is>
      </c>
      <c r="D121" s="8" t="inlineStr">
        <is>
          <t>PASS</t>
        </is>
      </c>
      <c r="E121" t="inlineStr">
        <is>
          <t>polyurethane</t>
        </is>
      </c>
      <c r="F121" t="inlineStr">
        <is>
          <t>polyurethane</t>
        </is>
      </c>
      <c r="G121" t="inlineStr"/>
    </row>
    <row r="122">
      <c r="A122" t="inlineStr">
        <is>
          <t>1.4.</t>
        </is>
      </c>
      <c r="B122" t="inlineStr">
        <is>
          <t>Compat® Soft 8FR 120 cm S</t>
        </is>
      </c>
      <c r="C122" t="inlineStr">
        <is>
          <t>connector_standard</t>
        </is>
      </c>
      <c r="D122" s="8" t="inlineStr">
        <is>
          <t>PASS</t>
        </is>
      </c>
      <c r="E122" t="inlineStr">
        <is>
          <t>enfit</t>
        </is>
      </c>
      <c r="F122" t="inlineStr">
        <is>
          <t>enfit</t>
        </is>
      </c>
      <c r="G122" t="inlineStr"/>
    </row>
    <row r="123">
      <c r="A123" t="inlineStr">
        <is>
          <t>1.4.</t>
        </is>
      </c>
      <c r="B123" t="inlineStr">
        <is>
          <t>Compat® Soft 8FR 120 cm S</t>
        </is>
      </c>
      <c r="C123" t="inlineStr">
        <is>
          <t>radiopaque</t>
        </is>
      </c>
      <c r="D123" s="8" t="inlineStr">
        <is>
          <t>PASS</t>
        </is>
      </c>
      <c r="E123" t="inlineStr">
        <is>
          <t>True</t>
        </is>
      </c>
      <c r="F123" t="inlineStr">
        <is>
          <t>True</t>
        </is>
      </c>
      <c r="G123" t="inlineStr"/>
    </row>
    <row r="124">
      <c r="A124" t="inlineStr">
        <is>
          <t>1.4.</t>
        </is>
      </c>
      <c r="B124" t="inlineStr">
        <is>
          <t>Compat® Soft 8FR 120 cm S</t>
        </is>
      </c>
      <c r="C124" t="inlineStr">
        <is>
          <t>atraumatic_tip</t>
        </is>
      </c>
      <c r="D124" s="8" t="inlineStr">
        <is>
          <t>PASS</t>
        </is>
      </c>
      <c r="E124" t="inlineStr">
        <is>
          <t>True</t>
        </is>
      </c>
      <c r="F124" t="inlineStr">
        <is>
          <t>True</t>
        </is>
      </c>
      <c r="G124" t="inlineStr"/>
    </row>
    <row r="125">
      <c r="A125" t="inlineStr">
        <is>
          <t>1.5.</t>
        </is>
      </c>
      <c r="B125" t="inlineStr">
        <is>
          <t>Compat® Soft 8FR 120 cm S</t>
        </is>
      </c>
      <c r="C125" t="inlineStr">
        <is>
          <t>french_size</t>
        </is>
      </c>
      <c r="D125" s="9" t="inlineStr">
        <is>
          <t>FAIL</t>
        </is>
      </c>
      <c r="E125" t="inlineStr">
        <is>
          <t>8.0 FR</t>
        </is>
      </c>
      <c r="F125">
        <f> 16.0 FR</f>
        <v/>
      </c>
      <c r="G125" t="inlineStr">
        <is>
          <t>8.0 does not satisfy = 16.0</t>
        </is>
      </c>
    </row>
    <row r="126">
      <c r="A126" t="inlineStr">
        <is>
          <t>1.5.</t>
        </is>
      </c>
      <c r="B126" t="inlineStr">
        <is>
          <t>Compat® Soft 8FR 120 cm S</t>
        </is>
      </c>
      <c r="C126" t="inlineStr">
        <is>
          <t>tube_length</t>
        </is>
      </c>
      <c r="D126" s="8" t="inlineStr">
        <is>
          <t>PASS</t>
        </is>
      </c>
      <c r="E126" t="inlineStr">
        <is>
          <t>120.0 cm</t>
        </is>
      </c>
      <c r="F126" t="inlineStr">
        <is>
          <t>100.0-120.0 cm</t>
        </is>
      </c>
      <c r="G126" t="inlineStr"/>
    </row>
    <row r="127">
      <c r="A127" t="inlineStr">
        <is>
          <t>1.5.</t>
        </is>
      </c>
      <c r="B127" t="inlineStr">
        <is>
          <t>Compat® Soft 8FR 120 cm S</t>
        </is>
      </c>
      <c r="C127" t="inlineStr">
        <is>
          <t>has_stylet</t>
        </is>
      </c>
      <c r="D127" s="8" t="inlineStr">
        <is>
          <t>PASS</t>
        </is>
      </c>
      <c r="E127" t="inlineStr">
        <is>
          <t>True</t>
        </is>
      </c>
      <c r="F127" t="inlineStr">
        <is>
          <t>True</t>
        </is>
      </c>
      <c r="G127" t="inlineStr"/>
    </row>
    <row r="128">
      <c r="A128" t="inlineStr">
        <is>
          <t>1.5.</t>
        </is>
      </c>
      <c r="B128" t="inlineStr">
        <is>
          <t>Compat® Soft 8FR 120 cm S</t>
        </is>
      </c>
      <c r="C128" t="inlineStr">
        <is>
          <t>route</t>
        </is>
      </c>
      <c r="D128" s="8" t="inlineStr">
        <is>
          <t>PASS</t>
        </is>
      </c>
      <c r="E128" t="inlineStr">
        <is>
          <t>enteral</t>
        </is>
      </c>
      <c r="F128" t="inlineStr">
        <is>
          <t>enteral</t>
        </is>
      </c>
      <c r="G128" t="inlineStr"/>
    </row>
    <row r="129">
      <c r="A129" t="inlineStr">
        <is>
          <t>1.5.</t>
        </is>
      </c>
      <c r="B129" t="inlineStr">
        <is>
          <t>Compat® Soft 8FR 120 cm S</t>
        </is>
      </c>
      <c r="C129" t="inlineStr">
        <is>
          <t>device_type</t>
        </is>
      </c>
      <c r="D129" s="8" t="inlineStr">
        <is>
          <t>PASS</t>
        </is>
      </c>
      <c r="E129" t="inlineStr">
        <is>
          <t>nasogastric_tube</t>
        </is>
      </c>
      <c r="F129" t="inlineStr">
        <is>
          <t>nasogastric_tube</t>
        </is>
      </c>
      <c r="G129" t="inlineStr"/>
    </row>
    <row r="130">
      <c r="A130" t="inlineStr">
        <is>
          <t>1.5.</t>
        </is>
      </c>
      <c r="B130" t="inlineStr">
        <is>
          <t>Compat® Soft 8FR 120 cm S</t>
        </is>
      </c>
      <c r="C130" t="inlineStr">
        <is>
          <t>material</t>
        </is>
      </c>
      <c r="D130" s="8" t="inlineStr">
        <is>
          <t>PASS</t>
        </is>
      </c>
      <c r="E130" t="inlineStr">
        <is>
          <t>polyurethane</t>
        </is>
      </c>
      <c r="F130" t="inlineStr">
        <is>
          <t>polyurethane</t>
        </is>
      </c>
      <c r="G130" t="inlineStr"/>
    </row>
    <row r="131">
      <c r="A131" t="inlineStr">
        <is>
          <t>1.5.</t>
        </is>
      </c>
      <c r="B131" t="inlineStr">
        <is>
          <t>Compat® Soft 8FR 120 cm S</t>
        </is>
      </c>
      <c r="C131" t="inlineStr">
        <is>
          <t>connector_standard</t>
        </is>
      </c>
      <c r="D131" s="8" t="inlineStr">
        <is>
          <t>PASS</t>
        </is>
      </c>
      <c r="E131" t="inlineStr">
        <is>
          <t>enfit</t>
        </is>
      </c>
      <c r="F131" t="inlineStr">
        <is>
          <t>enfit</t>
        </is>
      </c>
      <c r="G131" t="inlineStr"/>
    </row>
    <row r="132">
      <c r="A132" t="inlineStr">
        <is>
          <t>1.5.</t>
        </is>
      </c>
      <c r="B132" t="inlineStr">
        <is>
          <t>Compat® Soft 8FR 120 cm S</t>
        </is>
      </c>
      <c r="C132" t="inlineStr">
        <is>
          <t>radiopaque</t>
        </is>
      </c>
      <c r="D132" s="8" t="inlineStr">
        <is>
          <t>PASS</t>
        </is>
      </c>
      <c r="E132" t="inlineStr">
        <is>
          <t>True</t>
        </is>
      </c>
      <c r="F132" t="inlineStr">
        <is>
          <t>True</t>
        </is>
      </c>
      <c r="G132" t="inlineStr"/>
    </row>
    <row r="133">
      <c r="A133" t="inlineStr">
        <is>
          <t>1.5.</t>
        </is>
      </c>
      <c r="B133" t="inlineStr">
        <is>
          <t>Compat® Soft 8FR 120 cm S</t>
        </is>
      </c>
      <c r="C133" t="inlineStr">
        <is>
          <t>atraumatic_tip</t>
        </is>
      </c>
      <c r="D133" s="8" t="inlineStr">
        <is>
          <t>PASS</t>
        </is>
      </c>
      <c r="E133" t="inlineStr">
        <is>
          <t>True</t>
        </is>
      </c>
      <c r="F133" t="inlineStr">
        <is>
          <t>True</t>
        </is>
      </c>
      <c r="G133" t="inlineStr"/>
    </row>
    <row r="134">
      <c r="A134" t="inlineStr">
        <is>
          <t>1.5.</t>
        </is>
      </c>
      <c r="B134" t="inlineStr">
        <is>
          <t>Compat® Soft 10FR 120 cm S</t>
        </is>
      </c>
      <c r="C134" t="inlineStr">
        <is>
          <t>french_size</t>
        </is>
      </c>
      <c r="D134" s="9" t="inlineStr">
        <is>
          <t>FAIL</t>
        </is>
      </c>
      <c r="E134" t="inlineStr">
        <is>
          <t>10.0 FR</t>
        </is>
      </c>
      <c r="F134">
        <f> 16.0 FR</f>
        <v/>
      </c>
      <c r="G134" t="inlineStr">
        <is>
          <t>10.0 does not satisfy = 16.0</t>
        </is>
      </c>
    </row>
    <row r="135">
      <c r="A135" t="inlineStr">
        <is>
          <t>1.5.</t>
        </is>
      </c>
      <c r="B135" t="inlineStr">
        <is>
          <t>Compat® Soft 10FR 120 cm S</t>
        </is>
      </c>
      <c r="C135" t="inlineStr">
        <is>
          <t>tube_length</t>
        </is>
      </c>
      <c r="D135" s="8" t="inlineStr">
        <is>
          <t>PASS</t>
        </is>
      </c>
      <c r="E135" t="inlineStr">
        <is>
          <t>120.0 cm</t>
        </is>
      </c>
      <c r="F135" t="inlineStr">
        <is>
          <t>100.0-120.0 cm</t>
        </is>
      </c>
      <c r="G135" t="inlineStr"/>
    </row>
    <row r="136">
      <c r="A136" t="inlineStr">
        <is>
          <t>1.5.</t>
        </is>
      </c>
      <c r="B136" t="inlineStr">
        <is>
          <t>Compat® Soft 10FR 120 cm S</t>
        </is>
      </c>
      <c r="C136" t="inlineStr">
        <is>
          <t>has_stylet</t>
        </is>
      </c>
      <c r="D136" s="8" t="inlineStr">
        <is>
          <t>PASS</t>
        </is>
      </c>
      <c r="E136" t="inlineStr">
        <is>
          <t>True</t>
        </is>
      </c>
      <c r="F136" t="inlineStr">
        <is>
          <t>True</t>
        </is>
      </c>
      <c r="G136" t="inlineStr"/>
    </row>
    <row r="137">
      <c r="A137" t="inlineStr">
        <is>
          <t>1.5.</t>
        </is>
      </c>
      <c r="B137" t="inlineStr">
        <is>
          <t>Compat® Soft 10FR 120 cm S</t>
        </is>
      </c>
      <c r="C137" t="inlineStr">
        <is>
          <t>route</t>
        </is>
      </c>
      <c r="D137" s="8" t="inlineStr">
        <is>
          <t>PASS</t>
        </is>
      </c>
      <c r="E137" t="inlineStr">
        <is>
          <t>enteral</t>
        </is>
      </c>
      <c r="F137" t="inlineStr">
        <is>
          <t>enteral</t>
        </is>
      </c>
      <c r="G137" t="inlineStr"/>
    </row>
    <row r="138">
      <c r="A138" t="inlineStr">
        <is>
          <t>1.5.</t>
        </is>
      </c>
      <c r="B138" t="inlineStr">
        <is>
          <t>Compat® Soft 10FR 120 cm S</t>
        </is>
      </c>
      <c r="C138" t="inlineStr">
        <is>
          <t>device_type</t>
        </is>
      </c>
      <c r="D138" s="8" t="inlineStr">
        <is>
          <t>PASS</t>
        </is>
      </c>
      <c r="E138" t="inlineStr">
        <is>
          <t>nasogastric_tube</t>
        </is>
      </c>
      <c r="F138" t="inlineStr">
        <is>
          <t>nasogastric_tube</t>
        </is>
      </c>
      <c r="G138" t="inlineStr"/>
    </row>
    <row r="139">
      <c r="A139" t="inlineStr">
        <is>
          <t>1.5.</t>
        </is>
      </c>
      <c r="B139" t="inlineStr">
        <is>
          <t>Compat® Soft 10FR 120 cm S</t>
        </is>
      </c>
      <c r="C139" t="inlineStr">
        <is>
          <t>material</t>
        </is>
      </c>
      <c r="D139" s="8" t="inlineStr">
        <is>
          <t>PASS</t>
        </is>
      </c>
      <c r="E139" t="inlineStr">
        <is>
          <t>polyurethane</t>
        </is>
      </c>
      <c r="F139" t="inlineStr">
        <is>
          <t>polyurethane</t>
        </is>
      </c>
      <c r="G139" t="inlineStr"/>
    </row>
    <row r="140">
      <c r="A140" t="inlineStr">
        <is>
          <t>1.5.</t>
        </is>
      </c>
      <c r="B140" t="inlineStr">
        <is>
          <t>Compat® Soft 10FR 120 cm S</t>
        </is>
      </c>
      <c r="C140" t="inlineStr">
        <is>
          <t>connector_standard</t>
        </is>
      </c>
      <c r="D140" s="8" t="inlineStr">
        <is>
          <t>PASS</t>
        </is>
      </c>
      <c r="E140" t="inlineStr">
        <is>
          <t>enfit</t>
        </is>
      </c>
      <c r="F140" t="inlineStr">
        <is>
          <t>enfit</t>
        </is>
      </c>
      <c r="G140" t="inlineStr"/>
    </row>
    <row r="141">
      <c r="A141" t="inlineStr">
        <is>
          <t>1.5.</t>
        </is>
      </c>
      <c r="B141" t="inlineStr">
        <is>
          <t>Compat® Soft 10FR 120 cm S</t>
        </is>
      </c>
      <c r="C141" t="inlineStr">
        <is>
          <t>radiopaque</t>
        </is>
      </c>
      <c r="D141" s="8" t="inlineStr">
        <is>
          <t>PASS</t>
        </is>
      </c>
      <c r="E141" t="inlineStr">
        <is>
          <t>True</t>
        </is>
      </c>
      <c r="F141" t="inlineStr">
        <is>
          <t>True</t>
        </is>
      </c>
      <c r="G141" t="inlineStr"/>
    </row>
    <row r="142">
      <c r="A142" t="inlineStr">
        <is>
          <t>1.5.</t>
        </is>
      </c>
      <c r="B142" t="inlineStr">
        <is>
          <t>Compat® Soft 10FR 120 cm S</t>
        </is>
      </c>
      <c r="C142" t="inlineStr">
        <is>
          <t>atraumatic_tip</t>
        </is>
      </c>
      <c r="D142" s="8" t="inlineStr">
        <is>
          <t>PASS</t>
        </is>
      </c>
      <c r="E142" t="inlineStr">
        <is>
          <t>True</t>
        </is>
      </c>
      <c r="F142" t="inlineStr">
        <is>
          <t>True</t>
        </is>
      </c>
      <c r="G142" t="inlineStr"/>
    </row>
    <row r="143">
      <c r="A143" t="inlineStr">
        <is>
          <t>1.5.</t>
        </is>
      </c>
      <c r="B143" t="inlineStr">
        <is>
          <t>Compat® Soft 12FR 120 cm S</t>
        </is>
      </c>
      <c r="C143" t="inlineStr">
        <is>
          <t>french_size</t>
        </is>
      </c>
      <c r="D143" s="9" t="inlineStr">
        <is>
          <t>FAIL</t>
        </is>
      </c>
      <c r="E143" t="inlineStr">
        <is>
          <t>12.0 FR</t>
        </is>
      </c>
      <c r="F143">
        <f> 16.0 FR</f>
        <v/>
      </c>
      <c r="G143" t="inlineStr">
        <is>
          <t>12.0 does not satisfy = 16.0</t>
        </is>
      </c>
    </row>
    <row r="144">
      <c r="A144" t="inlineStr">
        <is>
          <t>1.5.</t>
        </is>
      </c>
      <c r="B144" t="inlineStr">
        <is>
          <t>Compat® Soft 12FR 120 cm S</t>
        </is>
      </c>
      <c r="C144" t="inlineStr">
        <is>
          <t>tube_length</t>
        </is>
      </c>
      <c r="D144" s="8" t="inlineStr">
        <is>
          <t>PASS</t>
        </is>
      </c>
      <c r="E144" t="inlineStr">
        <is>
          <t>120.0 cm</t>
        </is>
      </c>
      <c r="F144" t="inlineStr">
        <is>
          <t>100.0-120.0 cm</t>
        </is>
      </c>
      <c r="G144" t="inlineStr"/>
    </row>
    <row r="145">
      <c r="A145" t="inlineStr">
        <is>
          <t>1.5.</t>
        </is>
      </c>
      <c r="B145" t="inlineStr">
        <is>
          <t>Compat® Soft 12FR 120 cm S</t>
        </is>
      </c>
      <c r="C145" t="inlineStr">
        <is>
          <t>has_stylet</t>
        </is>
      </c>
      <c r="D145" s="8" t="inlineStr">
        <is>
          <t>PASS</t>
        </is>
      </c>
      <c r="E145" t="inlineStr">
        <is>
          <t>True</t>
        </is>
      </c>
      <c r="F145" t="inlineStr">
        <is>
          <t>True</t>
        </is>
      </c>
      <c r="G145" t="inlineStr"/>
    </row>
    <row r="146">
      <c r="A146" t="inlineStr">
        <is>
          <t>1.5.</t>
        </is>
      </c>
      <c r="B146" t="inlineStr">
        <is>
          <t>Compat® Soft 12FR 120 cm S</t>
        </is>
      </c>
      <c r="C146" t="inlineStr">
        <is>
          <t>route</t>
        </is>
      </c>
      <c r="D146" s="8" t="inlineStr">
        <is>
          <t>PASS</t>
        </is>
      </c>
      <c r="E146" t="inlineStr">
        <is>
          <t>enteral</t>
        </is>
      </c>
      <c r="F146" t="inlineStr">
        <is>
          <t>enteral</t>
        </is>
      </c>
      <c r="G146" t="inlineStr"/>
    </row>
    <row r="147">
      <c r="A147" t="inlineStr">
        <is>
          <t>1.5.</t>
        </is>
      </c>
      <c r="B147" t="inlineStr">
        <is>
          <t>Compat® Soft 12FR 120 cm S</t>
        </is>
      </c>
      <c r="C147" t="inlineStr">
        <is>
          <t>device_type</t>
        </is>
      </c>
      <c r="D147" s="8" t="inlineStr">
        <is>
          <t>PASS</t>
        </is>
      </c>
      <c r="E147" t="inlineStr">
        <is>
          <t>nasogastric_tube</t>
        </is>
      </c>
      <c r="F147" t="inlineStr">
        <is>
          <t>nasogastric_tube</t>
        </is>
      </c>
      <c r="G147" t="inlineStr"/>
    </row>
    <row r="148">
      <c r="A148" t="inlineStr">
        <is>
          <t>1.5.</t>
        </is>
      </c>
      <c r="B148" t="inlineStr">
        <is>
          <t>Compat® Soft 12FR 120 cm S</t>
        </is>
      </c>
      <c r="C148" t="inlineStr">
        <is>
          <t>material</t>
        </is>
      </c>
      <c r="D148" s="8" t="inlineStr">
        <is>
          <t>PASS</t>
        </is>
      </c>
      <c r="E148" t="inlineStr">
        <is>
          <t>polyurethane</t>
        </is>
      </c>
      <c r="F148" t="inlineStr">
        <is>
          <t>polyurethane</t>
        </is>
      </c>
      <c r="G148" t="inlineStr"/>
    </row>
    <row r="149">
      <c r="A149" t="inlineStr">
        <is>
          <t>1.5.</t>
        </is>
      </c>
      <c r="B149" t="inlineStr">
        <is>
          <t>Compat® Soft 12FR 120 cm S</t>
        </is>
      </c>
      <c r="C149" t="inlineStr">
        <is>
          <t>connector_standard</t>
        </is>
      </c>
      <c r="D149" s="8" t="inlineStr">
        <is>
          <t>PASS</t>
        </is>
      </c>
      <c r="E149" t="inlineStr">
        <is>
          <t>enfit</t>
        </is>
      </c>
      <c r="F149" t="inlineStr">
        <is>
          <t>enfit</t>
        </is>
      </c>
      <c r="G149" t="inlineStr"/>
    </row>
    <row r="150">
      <c r="A150" t="inlineStr">
        <is>
          <t>1.5.</t>
        </is>
      </c>
      <c r="B150" t="inlineStr">
        <is>
          <t>Compat® Soft 12FR 120 cm S</t>
        </is>
      </c>
      <c r="C150" t="inlineStr">
        <is>
          <t>radiopaque</t>
        </is>
      </c>
      <c r="D150" s="8" t="inlineStr">
        <is>
          <t>PASS</t>
        </is>
      </c>
      <c r="E150" t="inlineStr">
        <is>
          <t>True</t>
        </is>
      </c>
      <c r="F150" t="inlineStr">
        <is>
          <t>True</t>
        </is>
      </c>
      <c r="G150" t="inlineStr"/>
    </row>
    <row r="151">
      <c r="A151" t="inlineStr">
        <is>
          <t>1.5.</t>
        </is>
      </c>
      <c r="B151" t="inlineStr">
        <is>
          <t>Compat® Soft 12FR 120 cm S</t>
        </is>
      </c>
      <c r="C151" t="inlineStr">
        <is>
          <t>atraumatic_tip</t>
        </is>
      </c>
      <c r="D151" s="8" t="inlineStr">
        <is>
          <t>PASS</t>
        </is>
      </c>
      <c r="E151" t="inlineStr">
        <is>
          <t>True</t>
        </is>
      </c>
      <c r="F151" t="inlineStr">
        <is>
          <t>True</t>
        </is>
      </c>
      <c r="G151" t="inlineStr"/>
    </row>
    <row r="152">
      <c r="A152" t="inlineStr">
        <is>
          <t>2</t>
        </is>
      </c>
      <c r="B152" t="inlineStr">
        <is>
          <t>Compat® Soft Junior 5FR 50 cm</t>
        </is>
      </c>
      <c r="C152" t="inlineStr">
        <is>
          <t>device_type</t>
        </is>
      </c>
      <c r="D152" s="8" t="inlineStr">
        <is>
          <t>PASS</t>
        </is>
      </c>
      <c r="E152" t="inlineStr">
        <is>
          <t>nasogastric_tube</t>
        </is>
      </c>
      <c r="F152" t="inlineStr">
        <is>
          <t>nasogastric_tube</t>
        </is>
      </c>
      <c r="G152" t="inlineStr"/>
    </row>
    <row r="153">
      <c r="A153" t="inlineStr">
        <is>
          <t>2</t>
        </is>
      </c>
      <c r="B153" t="inlineStr">
        <is>
          <t>Compat® Soft Junior 5FR 50 cm</t>
        </is>
      </c>
      <c r="C153" t="inlineStr">
        <is>
          <t>french_size</t>
        </is>
      </c>
      <c r="D153" s="8" t="inlineStr">
        <is>
          <t>PASS</t>
        </is>
      </c>
      <c r="E153" t="inlineStr">
        <is>
          <t>5.0 FR</t>
        </is>
      </c>
      <c r="F153">
        <f> 5.0 FR</f>
        <v/>
      </c>
      <c r="G153" t="inlineStr"/>
    </row>
    <row r="154">
      <c r="A154" t="inlineStr">
        <is>
          <t>2</t>
        </is>
      </c>
      <c r="B154" t="inlineStr">
        <is>
          <t>Compat® Soft Junior 5FR 50 cm</t>
        </is>
      </c>
      <c r="C154" t="inlineStr">
        <is>
          <t>tube_length</t>
        </is>
      </c>
      <c r="D154" s="8" t="inlineStr">
        <is>
          <t>PASS</t>
        </is>
      </c>
      <c r="E154" t="inlineStr">
        <is>
          <t>50.0 cm</t>
        </is>
      </c>
      <c r="F154">
        <f> 45.0 cm</f>
        <v/>
      </c>
      <c r="G154" t="inlineStr"/>
    </row>
    <row r="155">
      <c r="A155" t="inlineStr">
        <is>
          <t>2</t>
        </is>
      </c>
      <c r="B155" t="inlineStr">
        <is>
          <t>Compat® Soft Junior 5FR 50 cm</t>
        </is>
      </c>
      <c r="C155" t="inlineStr">
        <is>
          <t>has_stylet</t>
        </is>
      </c>
      <c r="D155" s="8" t="inlineStr">
        <is>
          <t>PASS</t>
        </is>
      </c>
      <c r="E155" t="inlineStr">
        <is>
          <t>False</t>
        </is>
      </c>
      <c r="F155" t="inlineStr">
        <is>
          <t>False</t>
        </is>
      </c>
      <c r="G155" t="inlineStr"/>
    </row>
    <row r="156">
      <c r="A156" t="inlineStr">
        <is>
          <t>2</t>
        </is>
      </c>
      <c r="B156" t="inlineStr">
        <is>
          <t>Compat® Soft Junior 6FR 90 cm</t>
        </is>
      </c>
      <c r="C156" t="inlineStr">
        <is>
          <t>device_type</t>
        </is>
      </c>
      <c r="D156" s="8" t="inlineStr">
        <is>
          <t>PASS</t>
        </is>
      </c>
      <c r="E156" t="inlineStr">
        <is>
          <t>nasogastric_tube</t>
        </is>
      </c>
      <c r="F156" t="inlineStr">
        <is>
          <t>nasogastric_tube</t>
        </is>
      </c>
      <c r="G156" t="inlineStr"/>
    </row>
    <row r="157">
      <c r="A157" t="inlineStr">
        <is>
          <t>2</t>
        </is>
      </c>
      <c r="B157" t="inlineStr">
        <is>
          <t>Compat® Soft Junior 6FR 90 cm</t>
        </is>
      </c>
      <c r="C157" t="inlineStr">
        <is>
          <t>french_size</t>
        </is>
      </c>
      <c r="D157" s="9" t="inlineStr">
        <is>
          <t>FAIL</t>
        </is>
      </c>
      <c r="E157" t="inlineStr">
        <is>
          <t>6.0 FR</t>
        </is>
      </c>
      <c r="F157">
        <f> 5.0 FR</f>
        <v/>
      </c>
      <c r="G157" t="inlineStr">
        <is>
          <t>6.0 does not satisfy = 5.0</t>
        </is>
      </c>
    </row>
    <row r="158">
      <c r="A158" t="inlineStr">
        <is>
          <t>2</t>
        </is>
      </c>
      <c r="B158" t="inlineStr">
        <is>
          <t>Compat® Soft Junior 6FR 90 cm</t>
        </is>
      </c>
      <c r="C158" t="inlineStr">
        <is>
          <t>tube_length</t>
        </is>
      </c>
      <c r="D158" s="9" t="inlineStr">
        <is>
          <t>FAIL</t>
        </is>
      </c>
      <c r="E158" t="inlineStr">
        <is>
          <t>90.0 cm</t>
        </is>
      </c>
      <c r="F158">
        <f> 45.0 cm</f>
        <v/>
      </c>
      <c r="G158" t="inlineStr">
        <is>
          <t>90.0 does not satisfy = 45.0</t>
        </is>
      </c>
    </row>
    <row r="159">
      <c r="A159" t="inlineStr">
        <is>
          <t>2</t>
        </is>
      </c>
      <c r="B159" t="inlineStr">
        <is>
          <t>Compat® Soft Junior 6FR 90 cm</t>
        </is>
      </c>
      <c r="C159" t="inlineStr">
        <is>
          <t>has_stylet</t>
        </is>
      </c>
      <c r="D159" s="8" t="inlineStr">
        <is>
          <t>PASS</t>
        </is>
      </c>
      <c r="E159" t="inlineStr">
        <is>
          <t>False</t>
        </is>
      </c>
      <c r="F159" t="inlineStr">
        <is>
          <t>False</t>
        </is>
      </c>
      <c r="G159" t="inlineStr"/>
    </row>
    <row r="160">
      <c r="A160" t="inlineStr">
        <is>
          <t>2</t>
        </is>
      </c>
      <c r="B160" t="inlineStr">
        <is>
          <t>Compat® Soft 8FR 120 cm</t>
        </is>
      </c>
      <c r="C160" t="inlineStr">
        <is>
          <t>device_type</t>
        </is>
      </c>
      <c r="D160" s="8" t="inlineStr">
        <is>
          <t>PASS</t>
        </is>
      </c>
      <c r="E160" t="inlineStr">
        <is>
          <t>nasogastric_tube</t>
        </is>
      </c>
      <c r="F160" t="inlineStr">
        <is>
          <t>nasogastric_tube</t>
        </is>
      </c>
      <c r="G160" t="inlineStr"/>
    </row>
    <row r="161">
      <c r="A161" t="inlineStr">
        <is>
          <t>2</t>
        </is>
      </c>
      <c r="B161" t="inlineStr">
        <is>
          <t>Compat® Soft 8FR 120 cm</t>
        </is>
      </c>
      <c r="C161" t="inlineStr">
        <is>
          <t>french_size</t>
        </is>
      </c>
      <c r="D161" s="9" t="inlineStr">
        <is>
          <t>FAIL</t>
        </is>
      </c>
      <c r="E161" t="inlineStr">
        <is>
          <t>8.0 FR</t>
        </is>
      </c>
      <c r="F161">
        <f> 5.0 FR</f>
        <v/>
      </c>
      <c r="G161" t="inlineStr">
        <is>
          <t>8.0 does not satisfy = 5.0</t>
        </is>
      </c>
    </row>
    <row r="162">
      <c r="A162" t="inlineStr">
        <is>
          <t>2</t>
        </is>
      </c>
      <c r="B162" t="inlineStr">
        <is>
          <t>Compat® Soft 8FR 120 cm</t>
        </is>
      </c>
      <c r="C162" t="inlineStr">
        <is>
          <t>tube_length</t>
        </is>
      </c>
      <c r="D162" s="9" t="inlineStr">
        <is>
          <t>FAIL</t>
        </is>
      </c>
      <c r="E162" t="inlineStr">
        <is>
          <t>120.0 cm</t>
        </is>
      </c>
      <c r="F162">
        <f> 45.0 cm</f>
        <v/>
      </c>
      <c r="G162" t="inlineStr">
        <is>
          <t>120.0 does not satisfy = 45.0</t>
        </is>
      </c>
    </row>
    <row r="163">
      <c r="A163" t="inlineStr">
        <is>
          <t>2</t>
        </is>
      </c>
      <c r="B163" t="inlineStr">
        <is>
          <t>Compat® Soft 8FR 120 cm</t>
        </is>
      </c>
      <c r="C163" t="inlineStr">
        <is>
          <t>has_stylet</t>
        </is>
      </c>
      <c r="D163" s="8" t="inlineStr">
        <is>
          <t>PASS</t>
        </is>
      </c>
      <c r="E163" t="inlineStr">
        <is>
          <t>False</t>
        </is>
      </c>
      <c r="F163" t="inlineStr">
        <is>
          <t>False</t>
        </is>
      </c>
      <c r="G163" t="inlineStr"/>
    </row>
    <row r="164">
      <c r="A164" t="inlineStr">
        <is>
          <t>3</t>
        </is>
      </c>
      <c r="B164" t="inlineStr">
        <is>
          <t>Compat® Soft Junior 5FR 50 cm</t>
        </is>
      </c>
      <c r="C164" t="inlineStr">
        <is>
          <t>device_type</t>
        </is>
      </c>
      <c r="D164" s="8" t="inlineStr">
        <is>
          <t>PASS</t>
        </is>
      </c>
      <c r="E164" t="inlineStr">
        <is>
          <t>nasogastric_tube</t>
        </is>
      </c>
      <c r="F164" t="inlineStr">
        <is>
          <t>nasogastric_tube</t>
        </is>
      </c>
      <c r="G164" t="inlineStr"/>
    </row>
    <row r="165">
      <c r="A165" t="inlineStr">
        <is>
          <t>3</t>
        </is>
      </c>
      <c r="B165" t="inlineStr">
        <is>
          <t>Compat® Soft Junior 5FR 50 cm</t>
        </is>
      </c>
      <c r="C165" t="inlineStr">
        <is>
          <t>french_size</t>
        </is>
      </c>
      <c r="D165" s="9" t="inlineStr">
        <is>
          <t>FAIL</t>
        </is>
      </c>
      <c r="E165" t="inlineStr">
        <is>
          <t>5.0 FR</t>
        </is>
      </c>
      <c r="F165">
        <f> 6.0 FR</f>
        <v/>
      </c>
      <c r="G165" t="inlineStr">
        <is>
          <t>5.0 does not satisfy = 6.0</t>
        </is>
      </c>
    </row>
    <row r="166">
      <c r="A166" t="inlineStr">
        <is>
          <t>3</t>
        </is>
      </c>
      <c r="B166" t="inlineStr">
        <is>
          <t>Compat® Soft Junior 5FR 50 cm</t>
        </is>
      </c>
      <c r="C166" t="inlineStr">
        <is>
          <t>tube_length</t>
        </is>
      </c>
      <c r="D166" s="8" t="inlineStr">
        <is>
          <t>PASS</t>
        </is>
      </c>
      <c r="E166" t="inlineStr">
        <is>
          <t>50.0 cm</t>
        </is>
      </c>
      <c r="F166">
        <f> 60.0 cm</f>
        <v/>
      </c>
      <c r="G166" t="inlineStr"/>
    </row>
    <row r="167">
      <c r="A167" t="inlineStr">
        <is>
          <t>3</t>
        </is>
      </c>
      <c r="B167" t="inlineStr">
        <is>
          <t>Compat® Soft Junior 5FR 50 cm</t>
        </is>
      </c>
      <c r="C167" t="inlineStr">
        <is>
          <t>has_stylet</t>
        </is>
      </c>
      <c r="D167" s="8" t="inlineStr">
        <is>
          <t>PASS</t>
        </is>
      </c>
      <c r="E167" t="inlineStr">
        <is>
          <t>False</t>
        </is>
      </c>
      <c r="F167" t="inlineStr">
        <is>
          <t>False</t>
        </is>
      </c>
      <c r="G167" t="inlineStr"/>
    </row>
    <row r="168">
      <c r="A168" t="inlineStr">
        <is>
          <t>3</t>
        </is>
      </c>
      <c r="B168" t="inlineStr">
        <is>
          <t>Compat® Soft Junior 6FR 90 cm</t>
        </is>
      </c>
      <c r="C168" t="inlineStr">
        <is>
          <t>device_type</t>
        </is>
      </c>
      <c r="D168" s="8" t="inlineStr">
        <is>
          <t>PASS</t>
        </is>
      </c>
      <c r="E168" t="inlineStr">
        <is>
          <t>nasogastric_tube</t>
        </is>
      </c>
      <c r="F168" t="inlineStr">
        <is>
          <t>nasogastric_tube</t>
        </is>
      </c>
      <c r="G168" t="inlineStr"/>
    </row>
    <row r="169">
      <c r="A169" t="inlineStr">
        <is>
          <t>3</t>
        </is>
      </c>
      <c r="B169" t="inlineStr">
        <is>
          <t>Compat® Soft Junior 6FR 90 cm</t>
        </is>
      </c>
      <c r="C169" t="inlineStr">
        <is>
          <t>french_size</t>
        </is>
      </c>
      <c r="D169" s="8" t="inlineStr">
        <is>
          <t>PASS</t>
        </is>
      </c>
      <c r="E169" t="inlineStr">
        <is>
          <t>6.0 FR</t>
        </is>
      </c>
      <c r="F169">
        <f> 6.0 FR</f>
        <v/>
      </c>
      <c r="G169" t="inlineStr"/>
    </row>
    <row r="170">
      <c r="A170" t="inlineStr">
        <is>
          <t>3</t>
        </is>
      </c>
      <c r="B170" t="inlineStr">
        <is>
          <t>Compat® Soft Junior 6FR 90 cm</t>
        </is>
      </c>
      <c r="C170" t="inlineStr">
        <is>
          <t>tube_length</t>
        </is>
      </c>
      <c r="D170" s="9" t="inlineStr">
        <is>
          <t>FAIL</t>
        </is>
      </c>
      <c r="E170" t="inlineStr">
        <is>
          <t>90.0 cm</t>
        </is>
      </c>
      <c r="F170">
        <f> 60.0 cm</f>
        <v/>
      </c>
      <c r="G170" t="inlineStr">
        <is>
          <t>90.0 does not satisfy = 60.0</t>
        </is>
      </c>
    </row>
    <row r="171">
      <c r="A171" t="inlineStr">
        <is>
          <t>3</t>
        </is>
      </c>
      <c r="B171" t="inlineStr">
        <is>
          <t>Compat® Soft Junior 6FR 90 cm</t>
        </is>
      </c>
      <c r="C171" t="inlineStr">
        <is>
          <t>has_stylet</t>
        </is>
      </c>
      <c r="D171" s="8" t="inlineStr">
        <is>
          <t>PASS</t>
        </is>
      </c>
      <c r="E171" t="inlineStr">
        <is>
          <t>False</t>
        </is>
      </c>
      <c r="F171" t="inlineStr">
        <is>
          <t>False</t>
        </is>
      </c>
      <c r="G171" t="inlineStr"/>
    </row>
    <row r="172">
      <c r="A172" t="inlineStr">
        <is>
          <t>3</t>
        </is>
      </c>
      <c r="B172" t="inlineStr">
        <is>
          <t>Compat® Soft Junior 6FR 90 cm S</t>
        </is>
      </c>
      <c r="C172" t="inlineStr">
        <is>
          <t>device_type</t>
        </is>
      </c>
      <c r="D172" s="8" t="inlineStr">
        <is>
          <t>PASS</t>
        </is>
      </c>
      <c r="E172" t="inlineStr">
        <is>
          <t>nasogastric_tube</t>
        </is>
      </c>
      <c r="F172" t="inlineStr">
        <is>
          <t>nasogastric_tube</t>
        </is>
      </c>
      <c r="G172" t="inlineStr"/>
    </row>
    <row r="173">
      <c r="A173" t="inlineStr">
        <is>
          <t>3</t>
        </is>
      </c>
      <c r="B173" t="inlineStr">
        <is>
          <t>Compat® Soft Junior 6FR 90 cm S</t>
        </is>
      </c>
      <c r="C173" t="inlineStr">
        <is>
          <t>french_size</t>
        </is>
      </c>
      <c r="D173" s="8" t="inlineStr">
        <is>
          <t>PASS</t>
        </is>
      </c>
      <c r="E173" t="inlineStr">
        <is>
          <t>6.0 FR</t>
        </is>
      </c>
      <c r="F173">
        <f> 6.0 FR</f>
        <v/>
      </c>
      <c r="G173" t="inlineStr"/>
    </row>
    <row r="174">
      <c r="A174" t="inlineStr">
        <is>
          <t>3</t>
        </is>
      </c>
      <c r="B174" t="inlineStr">
        <is>
          <t>Compat® Soft Junior 6FR 90 cm S</t>
        </is>
      </c>
      <c r="C174" t="inlineStr">
        <is>
          <t>tube_length</t>
        </is>
      </c>
      <c r="D174" s="9" t="inlineStr">
        <is>
          <t>FAIL</t>
        </is>
      </c>
      <c r="E174" t="inlineStr">
        <is>
          <t>90.0 cm</t>
        </is>
      </c>
      <c r="F174">
        <f> 60.0 cm</f>
        <v/>
      </c>
      <c r="G174" t="inlineStr">
        <is>
          <t>90.0 does not satisfy = 60.0</t>
        </is>
      </c>
    </row>
    <row r="175">
      <c r="A175" t="inlineStr">
        <is>
          <t>3</t>
        </is>
      </c>
      <c r="B175" t="inlineStr">
        <is>
          <t>Compat® Soft Junior 6FR 90 cm S</t>
        </is>
      </c>
      <c r="C175" t="inlineStr">
        <is>
          <t>has_stylet</t>
        </is>
      </c>
      <c r="D175" s="9" t="inlineStr">
        <is>
          <t>FAIL</t>
        </is>
      </c>
      <c r="E175" t="inlineStr">
        <is>
          <t>True</t>
        </is>
      </c>
      <c r="F175" t="inlineStr">
        <is>
          <t>False</t>
        </is>
      </c>
      <c r="G175" t="inlineStr">
        <is>
          <t>product is True, tender wants False</t>
        </is>
      </c>
    </row>
    <row r="176">
      <c r="A176" t="inlineStr">
        <is>
          <t>4*</t>
        </is>
      </c>
      <c r="B176" t="inlineStr">
        <is>
          <t>Compat® StayPut 9/18FR 165/120 cm</t>
        </is>
      </c>
      <c r="C176" t="inlineStr">
        <is>
          <t>route</t>
        </is>
      </c>
      <c r="D176" s="8" t="inlineStr">
        <is>
          <t>PASS</t>
        </is>
      </c>
      <c r="E176" t="inlineStr">
        <is>
          <t>enteral</t>
        </is>
      </c>
      <c r="F176" t="inlineStr">
        <is>
          <t>enteral</t>
        </is>
      </c>
      <c r="G176" t="inlineStr"/>
    </row>
    <row r="177">
      <c r="A177" t="inlineStr">
        <is>
          <t>4*</t>
        </is>
      </c>
      <c r="B177" t="inlineStr">
        <is>
          <t>Compat® StayPut 9/18FR 165/120 cm</t>
        </is>
      </c>
      <c r="C177" t="inlineStr">
        <is>
          <t>device_type</t>
        </is>
      </c>
      <c r="D177" s="8" t="inlineStr">
        <is>
          <t>PASS</t>
        </is>
      </c>
      <c r="E177" t="inlineStr">
        <is>
          <t>jejunal_tube</t>
        </is>
      </c>
      <c r="F177" t="inlineStr">
        <is>
          <t>jejunal_tube</t>
        </is>
      </c>
      <c r="G177" t="inlineStr"/>
    </row>
    <row r="178">
      <c r="A178" t="inlineStr">
        <is>
          <t>4*</t>
        </is>
      </c>
      <c r="B178" t="inlineStr">
        <is>
          <t>Compat® StayPut 9/18FR 165/120 cm</t>
        </is>
      </c>
      <c r="C178" t="inlineStr">
        <is>
          <t>material</t>
        </is>
      </c>
      <c r="D178" s="8" t="inlineStr">
        <is>
          <t>PASS</t>
        </is>
      </c>
      <c r="E178" t="inlineStr">
        <is>
          <t>polyurethane</t>
        </is>
      </c>
      <c r="F178" t="inlineStr">
        <is>
          <t>polyurethane</t>
        </is>
      </c>
      <c r="G178" t="inlineStr"/>
    </row>
    <row r="179">
      <c r="A179" t="inlineStr">
        <is>
          <t>4*</t>
        </is>
      </c>
      <c r="B179" t="inlineStr">
        <is>
          <t>Compat® StayPut 9/18FR 165/120 cm</t>
        </is>
      </c>
      <c r="C179" t="inlineStr">
        <is>
          <t>connector_standard</t>
        </is>
      </c>
      <c r="D179" s="8" t="inlineStr">
        <is>
          <t>PASS</t>
        </is>
      </c>
      <c r="E179" t="inlineStr">
        <is>
          <t>enfit</t>
        </is>
      </c>
      <c r="F179" t="inlineStr">
        <is>
          <t>enfit</t>
        </is>
      </c>
      <c r="G179" t="inlineStr"/>
    </row>
    <row r="180">
      <c r="A180" t="inlineStr">
        <is>
          <t>4*</t>
        </is>
      </c>
      <c r="B180" t="inlineStr">
        <is>
          <t>Compat® StayPut 9/18FR 165/120 cm</t>
        </is>
      </c>
      <c r="C180" t="inlineStr">
        <is>
          <t>radiopaque</t>
        </is>
      </c>
      <c r="D180" s="8" t="inlineStr">
        <is>
          <t>PASS</t>
        </is>
      </c>
      <c r="E180" t="inlineStr">
        <is>
          <t>True</t>
        </is>
      </c>
      <c r="F180" t="inlineStr">
        <is>
          <t>True</t>
        </is>
      </c>
      <c r="G180" t="inlineStr"/>
    </row>
    <row r="181">
      <c r="A181" t="inlineStr">
        <is>
          <t>4*</t>
        </is>
      </c>
      <c r="B181" t="inlineStr">
        <is>
          <t>Compat® StayPut 9/18FR 165/120 cm</t>
        </is>
      </c>
      <c r="C181" t="inlineStr">
        <is>
          <t>atraumatic_tip</t>
        </is>
      </c>
      <c r="D181" s="8" t="inlineStr">
        <is>
          <t>PASS</t>
        </is>
      </c>
      <c r="E181" t="inlineStr">
        <is>
          <t>True</t>
        </is>
      </c>
      <c r="F181" t="inlineStr">
        <is>
          <t>True</t>
        </is>
      </c>
      <c r="G181" t="inlineStr"/>
    </row>
    <row r="182">
      <c r="A182" t="inlineStr">
        <is>
          <t>4*</t>
        </is>
      </c>
      <c r="B182" t="inlineStr">
        <is>
          <t>Compat® StayPut 9/18FR 165/120 cm</t>
        </is>
      </c>
      <c r="C182" t="inlineStr">
        <is>
          <t>has_stylet</t>
        </is>
      </c>
      <c r="D182" s="8" t="inlineStr">
        <is>
          <t>PASS</t>
        </is>
      </c>
      <c r="E182" t="inlineStr">
        <is>
          <t>True</t>
        </is>
      </c>
      <c r="F182" t="inlineStr">
        <is>
          <t>True</t>
        </is>
      </c>
      <c r="G182" t="inlineStr"/>
    </row>
    <row r="183">
      <c r="A183" t="inlineStr">
        <is>
          <t>4.1.</t>
        </is>
      </c>
      <c r="B183" t="inlineStr">
        <is>
          <t>Compat® StayPut 9/18FR 165/120 cm</t>
        </is>
      </c>
      <c r="C183" t="inlineStr">
        <is>
          <t>french_size</t>
        </is>
      </c>
      <c r="D183" s="10" t="inlineStr">
        <is>
          <t>UNKNOWN</t>
        </is>
      </c>
      <c r="E183" t="inlineStr">
        <is>
          <t>N/A</t>
        </is>
      </c>
      <c r="F183">
        <f> 8.0 FR</f>
        <v/>
      </c>
      <c r="G183" t="inlineStr">
        <is>
          <t>Product has no value for 'french_size'</t>
        </is>
      </c>
    </row>
    <row r="184">
      <c r="A184" t="inlineStr">
        <is>
          <t>4.1.</t>
        </is>
      </c>
      <c r="B184" t="inlineStr">
        <is>
          <t>Compat® StayPut 9/18FR 165/120 cm</t>
        </is>
      </c>
      <c r="C184" t="inlineStr">
        <is>
          <t>tube_length</t>
        </is>
      </c>
      <c r="D184" s="10" t="inlineStr">
        <is>
          <t>UNKNOWN</t>
        </is>
      </c>
      <c r="E184" t="inlineStr">
        <is>
          <t>N/A</t>
        </is>
      </c>
      <c r="F184" t="inlineStr">
        <is>
          <t>120.0-130.0 cm</t>
        </is>
      </c>
      <c r="G184" t="inlineStr">
        <is>
          <t>Product has no value for 'tube_length'</t>
        </is>
      </c>
    </row>
    <row r="185">
      <c r="A185" t="inlineStr">
        <is>
          <t>4.1.</t>
        </is>
      </c>
      <c r="B185" t="inlineStr">
        <is>
          <t>Compat® StayPut 9/18FR 165/120 cm</t>
        </is>
      </c>
      <c r="C185" t="inlineStr">
        <is>
          <t>has_stylet</t>
        </is>
      </c>
      <c r="D185" s="8" t="inlineStr">
        <is>
          <t>PASS</t>
        </is>
      </c>
      <c r="E185" t="inlineStr">
        <is>
          <t>True</t>
        </is>
      </c>
      <c r="F185" t="inlineStr">
        <is>
          <t>True</t>
        </is>
      </c>
      <c r="G185" t="inlineStr"/>
    </row>
    <row r="186">
      <c r="A186" t="inlineStr">
        <is>
          <t>4.1.</t>
        </is>
      </c>
      <c r="B186" t="inlineStr">
        <is>
          <t>Compat® StayPut 9/18FR 165/120 cm</t>
        </is>
      </c>
      <c r="C186" t="inlineStr">
        <is>
          <t>route</t>
        </is>
      </c>
      <c r="D186" s="8" t="inlineStr">
        <is>
          <t>PASS</t>
        </is>
      </c>
      <c r="E186" t="inlineStr">
        <is>
          <t>enteral</t>
        </is>
      </c>
      <c r="F186" t="inlineStr">
        <is>
          <t>enteral</t>
        </is>
      </c>
      <c r="G186" t="inlineStr"/>
    </row>
    <row r="187">
      <c r="A187" t="inlineStr">
        <is>
          <t>4.1.</t>
        </is>
      </c>
      <c r="B187" t="inlineStr">
        <is>
          <t>Compat® StayPut 9/18FR 165/120 cm</t>
        </is>
      </c>
      <c r="C187" t="inlineStr">
        <is>
          <t>device_type</t>
        </is>
      </c>
      <c r="D187" s="8" t="inlineStr">
        <is>
          <t>PASS</t>
        </is>
      </c>
      <c r="E187" t="inlineStr">
        <is>
          <t>jejunal_tube</t>
        </is>
      </c>
      <c r="F187" t="inlineStr">
        <is>
          <t>jejunal_tube</t>
        </is>
      </c>
      <c r="G187" t="inlineStr"/>
    </row>
    <row r="188">
      <c r="A188" t="inlineStr">
        <is>
          <t>4.1.</t>
        </is>
      </c>
      <c r="B188" t="inlineStr">
        <is>
          <t>Compat® StayPut 9/18FR 165/120 cm</t>
        </is>
      </c>
      <c r="C188" t="inlineStr">
        <is>
          <t>material</t>
        </is>
      </c>
      <c r="D188" s="8" t="inlineStr">
        <is>
          <t>PASS</t>
        </is>
      </c>
      <c r="E188" t="inlineStr">
        <is>
          <t>polyurethane</t>
        </is>
      </c>
      <c r="F188" t="inlineStr">
        <is>
          <t>polyurethane</t>
        </is>
      </c>
      <c r="G188" t="inlineStr"/>
    </row>
    <row r="189">
      <c r="A189" t="inlineStr">
        <is>
          <t>4.1.</t>
        </is>
      </c>
      <c r="B189" t="inlineStr">
        <is>
          <t>Compat® StayPut 9/18FR 165/120 cm</t>
        </is>
      </c>
      <c r="C189" t="inlineStr">
        <is>
          <t>connector_standard</t>
        </is>
      </c>
      <c r="D189" s="8" t="inlineStr">
        <is>
          <t>PASS</t>
        </is>
      </c>
      <c r="E189" t="inlineStr">
        <is>
          <t>enfit</t>
        </is>
      </c>
      <c r="F189" t="inlineStr">
        <is>
          <t>enfit</t>
        </is>
      </c>
      <c r="G189" t="inlineStr"/>
    </row>
    <row r="190">
      <c r="A190" t="inlineStr">
        <is>
          <t>4.1.</t>
        </is>
      </c>
      <c r="B190" t="inlineStr">
        <is>
          <t>Compat® StayPut 9/18FR 165/120 cm</t>
        </is>
      </c>
      <c r="C190" t="inlineStr">
        <is>
          <t>radiopaque</t>
        </is>
      </c>
      <c r="D190" s="8" t="inlineStr">
        <is>
          <t>PASS</t>
        </is>
      </c>
      <c r="E190" t="inlineStr">
        <is>
          <t>True</t>
        </is>
      </c>
      <c r="F190" t="inlineStr">
        <is>
          <t>True</t>
        </is>
      </c>
      <c r="G190" t="inlineStr"/>
    </row>
    <row r="191">
      <c r="A191" t="inlineStr">
        <is>
          <t>4.1.</t>
        </is>
      </c>
      <c r="B191" t="inlineStr">
        <is>
          <t>Compat® StayPut 9/18FR 165/120 cm</t>
        </is>
      </c>
      <c r="C191" t="inlineStr">
        <is>
          <t>atraumatic_tip</t>
        </is>
      </c>
      <c r="D191" s="8" t="inlineStr">
        <is>
          <t>PASS</t>
        </is>
      </c>
      <c r="E191" t="inlineStr">
        <is>
          <t>True</t>
        </is>
      </c>
      <c r="F191" t="inlineStr">
        <is>
          <t>True</t>
        </is>
      </c>
      <c r="G191" t="inlineStr"/>
    </row>
    <row r="192">
      <c r="A192" t="inlineStr">
        <is>
          <t>4.2.</t>
        </is>
      </c>
      <c r="B192" t="inlineStr">
        <is>
          <t>Compat® StayPut 9/18FR 165/120 cm</t>
        </is>
      </c>
      <c r="C192" t="inlineStr">
        <is>
          <t>french_size</t>
        </is>
      </c>
      <c r="D192" s="10" t="inlineStr">
        <is>
          <t>UNKNOWN</t>
        </is>
      </c>
      <c r="E192" t="inlineStr">
        <is>
          <t>N/A</t>
        </is>
      </c>
      <c r="F192">
        <f> 12.0 FR</f>
        <v/>
      </c>
      <c r="G192" t="inlineStr">
        <is>
          <t>Product has no value for 'french_size'</t>
        </is>
      </c>
    </row>
    <row r="193">
      <c r="A193" t="inlineStr">
        <is>
          <t>4.2.</t>
        </is>
      </c>
      <c r="B193" t="inlineStr">
        <is>
          <t>Compat® StayPut 9/18FR 165/120 cm</t>
        </is>
      </c>
      <c r="C193" t="inlineStr">
        <is>
          <t>tube_length</t>
        </is>
      </c>
      <c r="D193" s="10" t="inlineStr">
        <is>
          <t>UNKNOWN</t>
        </is>
      </c>
      <c r="E193" t="inlineStr">
        <is>
          <t>N/A</t>
        </is>
      </c>
      <c r="F193" t="inlineStr">
        <is>
          <t>120.0-130.0 cm</t>
        </is>
      </c>
      <c r="G193" t="inlineStr">
        <is>
          <t>Product has no value for 'tube_length'</t>
        </is>
      </c>
    </row>
    <row r="194">
      <c r="A194" t="inlineStr">
        <is>
          <t>4.2.</t>
        </is>
      </c>
      <c r="B194" t="inlineStr">
        <is>
          <t>Compat® StayPut 9/18FR 165/120 cm</t>
        </is>
      </c>
      <c r="C194" t="inlineStr">
        <is>
          <t>has_stylet</t>
        </is>
      </c>
      <c r="D194" s="8" t="inlineStr">
        <is>
          <t>PASS</t>
        </is>
      </c>
      <c r="E194" t="inlineStr">
        <is>
          <t>True</t>
        </is>
      </c>
      <c r="F194" t="inlineStr">
        <is>
          <t>True</t>
        </is>
      </c>
      <c r="G194" t="inlineStr"/>
    </row>
    <row r="195">
      <c r="A195" t="inlineStr">
        <is>
          <t>4.2.</t>
        </is>
      </c>
      <c r="B195" t="inlineStr">
        <is>
          <t>Compat® StayPut 9/18FR 165/120 cm</t>
        </is>
      </c>
      <c r="C195" t="inlineStr">
        <is>
          <t>route</t>
        </is>
      </c>
      <c r="D195" s="8" t="inlineStr">
        <is>
          <t>PASS</t>
        </is>
      </c>
      <c r="E195" t="inlineStr">
        <is>
          <t>enteral</t>
        </is>
      </c>
      <c r="F195" t="inlineStr">
        <is>
          <t>enteral</t>
        </is>
      </c>
      <c r="G195" t="inlineStr"/>
    </row>
    <row r="196">
      <c r="A196" t="inlineStr">
        <is>
          <t>4.2.</t>
        </is>
      </c>
      <c r="B196" t="inlineStr">
        <is>
          <t>Compat® StayPut 9/18FR 165/120 cm</t>
        </is>
      </c>
      <c r="C196" t="inlineStr">
        <is>
          <t>device_type</t>
        </is>
      </c>
      <c r="D196" s="8" t="inlineStr">
        <is>
          <t>PASS</t>
        </is>
      </c>
      <c r="E196" t="inlineStr">
        <is>
          <t>jejunal_tube</t>
        </is>
      </c>
      <c r="F196" t="inlineStr">
        <is>
          <t>jejunal_tube</t>
        </is>
      </c>
      <c r="G196" t="inlineStr"/>
    </row>
    <row r="197">
      <c r="A197" t="inlineStr">
        <is>
          <t>4.2.</t>
        </is>
      </c>
      <c r="B197" t="inlineStr">
        <is>
          <t>Compat® StayPut 9/18FR 165/120 cm</t>
        </is>
      </c>
      <c r="C197" t="inlineStr">
        <is>
          <t>material</t>
        </is>
      </c>
      <c r="D197" s="8" t="inlineStr">
        <is>
          <t>PASS</t>
        </is>
      </c>
      <c r="E197" t="inlineStr">
        <is>
          <t>polyurethane</t>
        </is>
      </c>
      <c r="F197" t="inlineStr">
        <is>
          <t>polyurethane</t>
        </is>
      </c>
      <c r="G197" t="inlineStr"/>
    </row>
    <row r="198">
      <c r="A198" t="inlineStr">
        <is>
          <t>4.2.</t>
        </is>
      </c>
      <c r="B198" t="inlineStr">
        <is>
          <t>Compat® StayPut 9/18FR 165/120 cm</t>
        </is>
      </c>
      <c r="C198" t="inlineStr">
        <is>
          <t>connector_standard</t>
        </is>
      </c>
      <c r="D198" s="8" t="inlineStr">
        <is>
          <t>PASS</t>
        </is>
      </c>
      <c r="E198" t="inlineStr">
        <is>
          <t>enfit</t>
        </is>
      </c>
      <c r="F198" t="inlineStr">
        <is>
          <t>enfit</t>
        </is>
      </c>
      <c r="G198" t="inlineStr"/>
    </row>
    <row r="199">
      <c r="A199" t="inlineStr">
        <is>
          <t>4.2.</t>
        </is>
      </c>
      <c r="B199" t="inlineStr">
        <is>
          <t>Compat® StayPut 9/18FR 165/120 cm</t>
        </is>
      </c>
      <c r="C199" t="inlineStr">
        <is>
          <t>radiopaque</t>
        </is>
      </c>
      <c r="D199" s="8" t="inlineStr">
        <is>
          <t>PASS</t>
        </is>
      </c>
      <c r="E199" t="inlineStr">
        <is>
          <t>True</t>
        </is>
      </c>
      <c r="F199" t="inlineStr">
        <is>
          <t>True</t>
        </is>
      </c>
      <c r="G199" t="inlineStr"/>
    </row>
    <row r="200">
      <c r="A200" t="inlineStr">
        <is>
          <t>4.2.</t>
        </is>
      </c>
      <c r="B200" t="inlineStr">
        <is>
          <t>Compat® StayPut 9/18FR 165/120 cm</t>
        </is>
      </c>
      <c r="C200" t="inlineStr">
        <is>
          <t>atraumatic_tip</t>
        </is>
      </c>
      <c r="D200" s="8" t="inlineStr">
        <is>
          <t>PASS</t>
        </is>
      </c>
      <c r="E200" t="inlineStr">
        <is>
          <t>True</t>
        </is>
      </c>
      <c r="F200" t="inlineStr">
        <is>
          <t>True</t>
        </is>
      </c>
      <c r="G200" t="inlineStr"/>
    </row>
    <row r="201">
      <c r="A201" t="inlineStr">
        <is>
          <t>5*</t>
        </is>
      </c>
      <c r="B201" t="inlineStr">
        <is>
          <t>Compat® ENject Enteral Syringe 1mL Low Dose Tip</t>
        </is>
      </c>
      <c r="C201" t="inlineStr">
        <is>
          <t>formulation</t>
        </is>
      </c>
      <c r="D201" s="10" t="inlineStr">
        <is>
          <t>UNKNOWN</t>
        </is>
      </c>
      <c r="E201" t="inlineStr">
        <is>
          <t>N/A</t>
        </is>
      </c>
      <c r="F201" t="inlineStr">
        <is>
          <t>syringe</t>
        </is>
      </c>
      <c r="G201" t="inlineStr">
        <is>
          <t>Catalogue does not state 'formulation' for this product</t>
        </is>
      </c>
    </row>
    <row r="202">
      <c r="A202" t="inlineStr">
        <is>
          <t>5*</t>
        </is>
      </c>
      <c r="B202" t="inlineStr">
        <is>
          <t>Compat® ENject Enteral Syringe 1mL Low Dose Tip</t>
        </is>
      </c>
      <c r="C202" t="inlineStr">
        <is>
          <t>route</t>
        </is>
      </c>
      <c r="D202" s="8" t="inlineStr">
        <is>
          <t>PASS</t>
        </is>
      </c>
      <c r="E202" t="inlineStr">
        <is>
          <t>enteral</t>
        </is>
      </c>
      <c r="F202" t="inlineStr">
        <is>
          <t>enteral</t>
        </is>
      </c>
      <c r="G202" t="inlineStr"/>
    </row>
    <row r="203">
      <c r="A203" t="inlineStr">
        <is>
          <t>5*</t>
        </is>
      </c>
      <c r="B203" t="inlineStr">
        <is>
          <t>Compat® ENject Enteral Syringe 1mL Low Dose Tip</t>
        </is>
      </c>
      <c r="C203" t="inlineStr">
        <is>
          <t>device_type</t>
        </is>
      </c>
      <c r="D203" s="8" t="inlineStr">
        <is>
          <t>PASS</t>
        </is>
      </c>
      <c r="E203" t="inlineStr">
        <is>
          <t>syringe</t>
        </is>
      </c>
      <c r="F203" t="inlineStr">
        <is>
          <t>syringe</t>
        </is>
      </c>
      <c r="G203" t="inlineStr"/>
    </row>
    <row r="204">
      <c r="A204" t="inlineStr">
        <is>
          <t>5*</t>
        </is>
      </c>
      <c r="B204" t="inlineStr">
        <is>
          <t>Compat® ENject Enteral Syringe 1mL Low Dose Tip</t>
        </is>
      </c>
      <c r="C204" t="inlineStr">
        <is>
          <t>material</t>
        </is>
      </c>
      <c r="D204" s="10" t="inlineStr">
        <is>
          <t>UNKNOWN</t>
        </is>
      </c>
      <c r="E204" t="inlineStr">
        <is>
          <t>N/A</t>
        </is>
      </c>
      <c r="F204">
        <f> polypropylene </f>
        <v/>
      </c>
      <c r="G204" t="inlineStr">
        <is>
          <t>Catalogue does not state 'material' for this product</t>
        </is>
      </c>
    </row>
    <row r="205">
      <c r="A205" t="inlineStr">
        <is>
          <t>5*</t>
        </is>
      </c>
      <c r="B205" t="inlineStr">
        <is>
          <t>Compat® ENject Enteral Syringe 1mL Low Dose Tip</t>
        </is>
      </c>
      <c r="C205" t="inlineStr">
        <is>
          <t>connector_standard</t>
        </is>
      </c>
      <c r="D205" s="8" t="inlineStr">
        <is>
          <t>PASS</t>
        </is>
      </c>
      <c r="E205" t="inlineStr">
        <is>
          <t>enfit</t>
        </is>
      </c>
      <c r="F205" t="inlineStr">
        <is>
          <t>enfit</t>
        </is>
      </c>
      <c r="G205" t="inlineStr"/>
    </row>
    <row r="206">
      <c r="A206" t="inlineStr">
        <is>
          <t>5*</t>
        </is>
      </c>
      <c r="B206" t="inlineStr">
        <is>
          <t>Compat® ENject Enteral Syringe 1mL Low Dose Tip</t>
        </is>
      </c>
      <c r="C206" t="inlineStr">
        <is>
          <t>latex_free</t>
        </is>
      </c>
      <c r="D206" s="8" t="inlineStr">
        <is>
          <t>PASS</t>
        </is>
      </c>
      <c r="E206" t="inlineStr">
        <is>
          <t>True</t>
        </is>
      </c>
      <c r="F206" t="inlineStr">
        <is>
          <t>True</t>
        </is>
      </c>
      <c r="G206" t="inlineStr"/>
    </row>
    <row r="207">
      <c r="A207" t="inlineStr">
        <is>
          <t>5*</t>
        </is>
      </c>
      <c r="B207" t="inlineStr">
        <is>
          <t>Compat® ENject Enteral Syringe 1mL Low Dose Tip</t>
        </is>
      </c>
      <c r="C207" t="inlineStr">
        <is>
          <t>dehp_free</t>
        </is>
      </c>
      <c r="D207" s="8" t="inlineStr">
        <is>
          <t>PASS</t>
        </is>
      </c>
      <c r="E207" t="inlineStr">
        <is>
          <t>True</t>
        </is>
      </c>
      <c r="F207" t="inlineStr">
        <is>
          <t>True</t>
        </is>
      </c>
      <c r="G207" t="inlineStr"/>
    </row>
    <row r="208">
      <c r="A208" t="inlineStr">
        <is>
          <t>5*</t>
        </is>
      </c>
      <c r="B208" t="inlineStr">
        <is>
          <t>Compat® ENject Enteral Syringe 1mL Low Dose Tip</t>
        </is>
      </c>
      <c r="C208" t="inlineStr">
        <is>
          <t>bpa_free</t>
        </is>
      </c>
      <c r="D208" s="8" t="inlineStr">
        <is>
          <t>PASS</t>
        </is>
      </c>
      <c r="E208" t="inlineStr">
        <is>
          <t>True</t>
        </is>
      </c>
      <c r="F208" t="inlineStr">
        <is>
          <t>True</t>
        </is>
      </c>
      <c r="G208" t="inlineStr"/>
    </row>
    <row r="209">
      <c r="A209" t="inlineStr">
        <is>
          <t>5*</t>
        </is>
      </c>
      <c r="B209" t="inlineStr">
        <is>
          <t>Compat® ENject Enteral Syringe 2.5-3mL Low Dose Tip</t>
        </is>
      </c>
      <c r="C209" t="inlineStr">
        <is>
          <t>formulation</t>
        </is>
      </c>
      <c r="D209" s="10" t="inlineStr">
        <is>
          <t>UNKNOWN</t>
        </is>
      </c>
      <c r="E209" t="inlineStr">
        <is>
          <t>N/A</t>
        </is>
      </c>
      <c r="F209" t="inlineStr">
        <is>
          <t>syringe</t>
        </is>
      </c>
      <c r="G209" t="inlineStr">
        <is>
          <t>Catalogue does not state 'formulation' for this product</t>
        </is>
      </c>
    </row>
    <row r="210">
      <c r="A210" t="inlineStr">
        <is>
          <t>5*</t>
        </is>
      </c>
      <c r="B210" t="inlineStr">
        <is>
          <t>Compat® ENject Enteral Syringe 2.5-3mL Low Dose Tip</t>
        </is>
      </c>
      <c r="C210" t="inlineStr">
        <is>
          <t>route</t>
        </is>
      </c>
      <c r="D210" s="8" t="inlineStr">
        <is>
          <t>PASS</t>
        </is>
      </c>
      <c r="E210" t="inlineStr">
        <is>
          <t>enteral</t>
        </is>
      </c>
      <c r="F210" t="inlineStr">
        <is>
          <t>enteral</t>
        </is>
      </c>
      <c r="G210" t="inlineStr"/>
    </row>
    <row r="211">
      <c r="A211" t="inlineStr">
        <is>
          <t>5*</t>
        </is>
      </c>
      <c r="B211" t="inlineStr">
        <is>
          <t>Compat® ENject Enteral Syringe 2.5-3mL Low Dose Tip</t>
        </is>
      </c>
      <c r="C211" t="inlineStr">
        <is>
          <t>device_type</t>
        </is>
      </c>
      <c r="D211" s="8" t="inlineStr">
        <is>
          <t>PASS</t>
        </is>
      </c>
      <c r="E211" t="inlineStr">
        <is>
          <t>syringe</t>
        </is>
      </c>
      <c r="F211" t="inlineStr">
        <is>
          <t>syringe</t>
        </is>
      </c>
      <c r="G211" t="inlineStr"/>
    </row>
    <row r="212">
      <c r="A212" t="inlineStr">
        <is>
          <t>5*</t>
        </is>
      </c>
      <c r="B212" t="inlineStr">
        <is>
          <t>Compat® ENject Enteral Syringe 2.5-3mL Low Dose Tip</t>
        </is>
      </c>
      <c r="C212" t="inlineStr">
        <is>
          <t>material</t>
        </is>
      </c>
      <c r="D212" s="10" t="inlineStr">
        <is>
          <t>UNKNOWN</t>
        </is>
      </c>
      <c r="E212" t="inlineStr">
        <is>
          <t>N/A</t>
        </is>
      </c>
      <c r="F212">
        <f> polypropylene </f>
        <v/>
      </c>
      <c r="G212" t="inlineStr">
        <is>
          <t>Catalogue does not state 'material' for this product</t>
        </is>
      </c>
    </row>
    <row r="213">
      <c r="A213" t="inlineStr">
        <is>
          <t>5*</t>
        </is>
      </c>
      <c r="B213" t="inlineStr">
        <is>
          <t>Compat® ENject Enteral Syringe 2.5-3mL Low Dose Tip</t>
        </is>
      </c>
      <c r="C213" t="inlineStr">
        <is>
          <t>connector_standard</t>
        </is>
      </c>
      <c r="D213" s="8" t="inlineStr">
        <is>
          <t>PASS</t>
        </is>
      </c>
      <c r="E213" t="inlineStr">
        <is>
          <t>enfit</t>
        </is>
      </c>
      <c r="F213" t="inlineStr">
        <is>
          <t>enfit</t>
        </is>
      </c>
      <c r="G213" t="inlineStr"/>
    </row>
    <row r="214">
      <c r="A214" t="inlineStr">
        <is>
          <t>5*</t>
        </is>
      </c>
      <c r="B214" t="inlineStr">
        <is>
          <t>Compat® ENject Enteral Syringe 2.5-3mL Low Dose Tip</t>
        </is>
      </c>
      <c r="C214" t="inlineStr">
        <is>
          <t>latex_free</t>
        </is>
      </c>
      <c r="D214" s="8" t="inlineStr">
        <is>
          <t>PASS</t>
        </is>
      </c>
      <c r="E214" t="inlineStr">
        <is>
          <t>True</t>
        </is>
      </c>
      <c r="F214" t="inlineStr">
        <is>
          <t>True</t>
        </is>
      </c>
      <c r="G214" t="inlineStr"/>
    </row>
    <row r="215">
      <c r="A215" t="inlineStr">
        <is>
          <t>5*</t>
        </is>
      </c>
      <c r="B215" t="inlineStr">
        <is>
          <t>Compat® ENject Enteral Syringe 2.5-3mL Low Dose Tip</t>
        </is>
      </c>
      <c r="C215" t="inlineStr">
        <is>
          <t>dehp_free</t>
        </is>
      </c>
      <c r="D215" s="8" t="inlineStr">
        <is>
          <t>PASS</t>
        </is>
      </c>
      <c r="E215" t="inlineStr">
        <is>
          <t>True</t>
        </is>
      </c>
      <c r="F215" t="inlineStr">
        <is>
          <t>True</t>
        </is>
      </c>
      <c r="G215" t="inlineStr"/>
    </row>
    <row r="216">
      <c r="A216" t="inlineStr">
        <is>
          <t>5*</t>
        </is>
      </c>
      <c r="B216" t="inlineStr">
        <is>
          <t>Compat® ENject Enteral Syringe 2.5-3mL Low Dose Tip</t>
        </is>
      </c>
      <c r="C216" t="inlineStr">
        <is>
          <t>bpa_free</t>
        </is>
      </c>
      <c r="D216" s="8" t="inlineStr">
        <is>
          <t>PASS</t>
        </is>
      </c>
      <c r="E216" t="inlineStr">
        <is>
          <t>True</t>
        </is>
      </c>
      <c r="F216" t="inlineStr">
        <is>
          <t>True</t>
        </is>
      </c>
      <c r="G216" t="inlineStr"/>
    </row>
    <row r="217">
      <c r="A217" t="inlineStr">
        <is>
          <t>5*</t>
        </is>
      </c>
      <c r="B217" t="inlineStr">
        <is>
          <t>Compat® ENject Enteral Syringe 5mL Low Dose Tip</t>
        </is>
      </c>
      <c r="C217" t="inlineStr">
        <is>
          <t>formulation</t>
        </is>
      </c>
      <c r="D217" s="10" t="inlineStr">
        <is>
          <t>UNKNOWN</t>
        </is>
      </c>
      <c r="E217" t="inlineStr">
        <is>
          <t>N/A</t>
        </is>
      </c>
      <c r="F217" t="inlineStr">
        <is>
          <t>syringe</t>
        </is>
      </c>
      <c r="G217" t="inlineStr">
        <is>
          <t>Catalogue does not state 'formulation' for this product</t>
        </is>
      </c>
    </row>
    <row r="218">
      <c r="A218" t="inlineStr">
        <is>
          <t>5*</t>
        </is>
      </c>
      <c r="B218" t="inlineStr">
        <is>
          <t>Compat® ENject Enteral Syringe 5mL Low Dose Tip</t>
        </is>
      </c>
      <c r="C218" t="inlineStr">
        <is>
          <t>route</t>
        </is>
      </c>
      <c r="D218" s="8" t="inlineStr">
        <is>
          <t>PASS</t>
        </is>
      </c>
      <c r="E218" t="inlineStr">
        <is>
          <t>enteral</t>
        </is>
      </c>
      <c r="F218" t="inlineStr">
        <is>
          <t>enteral</t>
        </is>
      </c>
      <c r="G218" t="inlineStr"/>
    </row>
    <row r="219">
      <c r="A219" t="inlineStr">
        <is>
          <t>5*</t>
        </is>
      </c>
      <c r="B219" t="inlineStr">
        <is>
          <t>Compat® ENject Enteral Syringe 5mL Low Dose Tip</t>
        </is>
      </c>
      <c r="C219" t="inlineStr">
        <is>
          <t>device_type</t>
        </is>
      </c>
      <c r="D219" s="8" t="inlineStr">
        <is>
          <t>PASS</t>
        </is>
      </c>
      <c r="E219" t="inlineStr">
        <is>
          <t>syringe</t>
        </is>
      </c>
      <c r="F219" t="inlineStr">
        <is>
          <t>syringe</t>
        </is>
      </c>
      <c r="G219" t="inlineStr"/>
    </row>
    <row r="220">
      <c r="A220" t="inlineStr">
        <is>
          <t>5*</t>
        </is>
      </c>
      <c r="B220" t="inlineStr">
        <is>
          <t>Compat® ENject Enteral Syringe 5mL Low Dose Tip</t>
        </is>
      </c>
      <c r="C220" t="inlineStr">
        <is>
          <t>material</t>
        </is>
      </c>
      <c r="D220" s="10" t="inlineStr">
        <is>
          <t>UNKNOWN</t>
        </is>
      </c>
      <c r="E220" t="inlineStr">
        <is>
          <t>N/A</t>
        </is>
      </c>
      <c r="F220">
        <f> polypropylene </f>
        <v/>
      </c>
      <c r="G220" t="inlineStr">
        <is>
          <t>Catalogue does not state 'material' for this product</t>
        </is>
      </c>
    </row>
    <row r="221">
      <c r="A221" t="inlineStr">
        <is>
          <t>5*</t>
        </is>
      </c>
      <c r="B221" t="inlineStr">
        <is>
          <t>Compat® ENject Enteral Syringe 5mL Low Dose Tip</t>
        </is>
      </c>
      <c r="C221" t="inlineStr">
        <is>
          <t>connector_standard</t>
        </is>
      </c>
      <c r="D221" s="8" t="inlineStr">
        <is>
          <t>PASS</t>
        </is>
      </c>
      <c r="E221" t="inlineStr">
        <is>
          <t>enfit</t>
        </is>
      </c>
      <c r="F221" t="inlineStr">
        <is>
          <t>enfit</t>
        </is>
      </c>
      <c r="G221" t="inlineStr"/>
    </row>
    <row r="222">
      <c r="A222" t="inlineStr">
        <is>
          <t>5*</t>
        </is>
      </c>
      <c r="B222" t="inlineStr">
        <is>
          <t>Compat® ENject Enteral Syringe 5mL Low Dose Tip</t>
        </is>
      </c>
      <c r="C222" t="inlineStr">
        <is>
          <t>latex_free</t>
        </is>
      </c>
      <c r="D222" s="8" t="inlineStr">
        <is>
          <t>PASS</t>
        </is>
      </c>
      <c r="E222" t="inlineStr">
        <is>
          <t>True</t>
        </is>
      </c>
      <c r="F222" t="inlineStr">
        <is>
          <t>True</t>
        </is>
      </c>
      <c r="G222" t="inlineStr"/>
    </row>
    <row r="223">
      <c r="A223" t="inlineStr">
        <is>
          <t>5*</t>
        </is>
      </c>
      <c r="B223" t="inlineStr">
        <is>
          <t>Compat® ENject Enteral Syringe 5mL Low Dose Tip</t>
        </is>
      </c>
      <c r="C223" t="inlineStr">
        <is>
          <t>dehp_free</t>
        </is>
      </c>
      <c r="D223" s="8" t="inlineStr">
        <is>
          <t>PASS</t>
        </is>
      </c>
      <c r="E223" t="inlineStr">
        <is>
          <t>True</t>
        </is>
      </c>
      <c r="F223" t="inlineStr">
        <is>
          <t>True</t>
        </is>
      </c>
      <c r="G223" t="inlineStr"/>
    </row>
    <row r="224">
      <c r="A224" t="inlineStr">
        <is>
          <t>5*</t>
        </is>
      </c>
      <c r="B224" t="inlineStr">
        <is>
          <t>Compat® ENject Enteral Syringe 5mL Low Dose Tip</t>
        </is>
      </c>
      <c r="C224" t="inlineStr">
        <is>
          <t>bpa_free</t>
        </is>
      </c>
      <c r="D224" s="8" t="inlineStr">
        <is>
          <t>PASS</t>
        </is>
      </c>
      <c r="E224" t="inlineStr">
        <is>
          <t>True</t>
        </is>
      </c>
      <c r="F224" t="inlineStr">
        <is>
          <t>True</t>
        </is>
      </c>
      <c r="G224" t="inlineStr"/>
    </row>
    <row r="225">
      <c r="A225" t="inlineStr">
        <is>
          <t>5.1.</t>
        </is>
      </c>
      <c r="B225" t="inlineStr">
        <is>
          <t>Compat® ENject Enteral Syringe 1mL Low Dose Tip</t>
        </is>
      </c>
      <c r="C225" t="inlineStr">
        <is>
          <t>pump_compatibility</t>
        </is>
      </c>
      <c r="D225" s="10" t="inlineStr">
        <is>
          <t>UNKNOWN</t>
        </is>
      </c>
      <c r="E225" t="inlineStr">
        <is>
          <t>N/A</t>
        </is>
      </c>
      <c r="F225">
        <f> B.Braun </f>
        <v/>
      </c>
      <c r="G225" t="inlineStr">
        <is>
          <t>Catalogue does not state 'pump_compatibility' for this product</t>
        </is>
      </c>
    </row>
    <row r="226">
      <c r="A226" t="inlineStr">
        <is>
          <t>5.1.</t>
        </is>
      </c>
      <c r="B226" t="inlineStr">
        <is>
          <t>Compat® ENject Enteral Syringe 1mL Low Dose Tip</t>
        </is>
      </c>
      <c r="C226" t="inlineStr">
        <is>
          <t>formulation</t>
        </is>
      </c>
      <c r="D226" s="10" t="inlineStr">
        <is>
          <t>UNKNOWN</t>
        </is>
      </c>
      <c r="E226" t="inlineStr">
        <is>
          <t>N/A</t>
        </is>
      </c>
      <c r="F226" t="inlineStr">
        <is>
          <t>syringe</t>
        </is>
      </c>
      <c r="G226" t="inlineStr">
        <is>
          <t>Catalogue does not state 'formulation' for this product</t>
        </is>
      </c>
    </row>
    <row r="227">
      <c r="A227" t="inlineStr">
        <is>
          <t>5.1.</t>
        </is>
      </c>
      <c r="B227" t="inlineStr">
        <is>
          <t>Compat® ENject Enteral Syringe 1mL Low Dose Tip</t>
        </is>
      </c>
      <c r="C227" t="inlineStr">
        <is>
          <t>route</t>
        </is>
      </c>
      <c r="D227" s="8" t="inlineStr">
        <is>
          <t>PASS</t>
        </is>
      </c>
      <c r="E227" t="inlineStr">
        <is>
          <t>enteral</t>
        </is>
      </c>
      <c r="F227" t="inlineStr">
        <is>
          <t>enteral</t>
        </is>
      </c>
      <c r="G227" t="inlineStr"/>
    </row>
    <row r="228">
      <c r="A228" t="inlineStr">
        <is>
          <t>5.1.</t>
        </is>
      </c>
      <c r="B228" t="inlineStr">
        <is>
          <t>Compat® ENject Enteral Syringe 1mL Low Dose Tip</t>
        </is>
      </c>
      <c r="C228" t="inlineStr">
        <is>
          <t>device_type</t>
        </is>
      </c>
      <c r="D228" s="8" t="inlineStr">
        <is>
          <t>PASS</t>
        </is>
      </c>
      <c r="E228" t="inlineStr">
        <is>
          <t>syringe</t>
        </is>
      </c>
      <c r="F228" t="inlineStr">
        <is>
          <t>syringe</t>
        </is>
      </c>
      <c r="G228" t="inlineStr"/>
    </row>
    <row r="229">
      <c r="A229" t="inlineStr">
        <is>
          <t>5.1.</t>
        </is>
      </c>
      <c r="B229" t="inlineStr">
        <is>
          <t>Compat® ENject Enteral Syringe 1mL Low Dose Tip</t>
        </is>
      </c>
      <c r="C229" t="inlineStr">
        <is>
          <t>material</t>
        </is>
      </c>
      <c r="D229" s="10" t="inlineStr">
        <is>
          <t>UNKNOWN</t>
        </is>
      </c>
      <c r="E229" t="inlineStr">
        <is>
          <t>N/A</t>
        </is>
      </c>
      <c r="F229">
        <f> polypropylene </f>
        <v/>
      </c>
      <c r="G229" t="inlineStr">
        <is>
          <t>Catalogue does not state 'material' for this product</t>
        </is>
      </c>
    </row>
    <row r="230">
      <c r="A230" t="inlineStr">
        <is>
          <t>5.1.</t>
        </is>
      </c>
      <c r="B230" t="inlineStr">
        <is>
          <t>Compat® ENject Enteral Syringe 1mL Low Dose Tip</t>
        </is>
      </c>
      <c r="C230" t="inlineStr">
        <is>
          <t>connector_standard</t>
        </is>
      </c>
      <c r="D230" s="8" t="inlineStr">
        <is>
          <t>PASS</t>
        </is>
      </c>
      <c r="E230" t="inlineStr">
        <is>
          <t>enfit</t>
        </is>
      </c>
      <c r="F230" t="inlineStr">
        <is>
          <t>enfit</t>
        </is>
      </c>
      <c r="G230" t="inlineStr"/>
    </row>
    <row r="231">
      <c r="A231" t="inlineStr">
        <is>
          <t>5.1.</t>
        </is>
      </c>
      <c r="B231" t="inlineStr">
        <is>
          <t>Compat® ENject Enteral Syringe 1mL Low Dose Tip</t>
        </is>
      </c>
      <c r="C231" t="inlineStr">
        <is>
          <t>latex_free</t>
        </is>
      </c>
      <c r="D231" s="8" t="inlineStr">
        <is>
          <t>PASS</t>
        </is>
      </c>
      <c r="E231" t="inlineStr">
        <is>
          <t>True</t>
        </is>
      </c>
      <c r="F231" t="inlineStr">
        <is>
          <t>True</t>
        </is>
      </c>
      <c r="G231" t="inlineStr"/>
    </row>
    <row r="232">
      <c r="A232" t="inlineStr">
        <is>
          <t>5.1.</t>
        </is>
      </c>
      <c r="B232" t="inlineStr">
        <is>
          <t>Compat® ENject Enteral Syringe 1mL Low Dose Tip</t>
        </is>
      </c>
      <c r="C232" t="inlineStr">
        <is>
          <t>dehp_free</t>
        </is>
      </c>
      <c r="D232" s="8" t="inlineStr">
        <is>
          <t>PASS</t>
        </is>
      </c>
      <c r="E232" t="inlineStr">
        <is>
          <t>True</t>
        </is>
      </c>
      <c r="F232" t="inlineStr">
        <is>
          <t>True</t>
        </is>
      </c>
      <c r="G232" t="inlineStr"/>
    </row>
    <row r="233">
      <c r="A233" t="inlineStr">
        <is>
          <t>5.1.</t>
        </is>
      </c>
      <c r="B233" t="inlineStr">
        <is>
          <t>Compat® ENject Enteral Syringe 1mL Low Dose Tip</t>
        </is>
      </c>
      <c r="C233" t="inlineStr">
        <is>
          <t>bpa_free</t>
        </is>
      </c>
      <c r="D233" s="8" t="inlineStr">
        <is>
          <t>PASS</t>
        </is>
      </c>
      <c r="E233" t="inlineStr">
        <is>
          <t>True</t>
        </is>
      </c>
      <c r="F233" t="inlineStr">
        <is>
          <t>True</t>
        </is>
      </c>
      <c r="G233" t="inlineStr"/>
    </row>
    <row r="234">
      <c r="A234" t="inlineStr">
        <is>
          <t>5.1.</t>
        </is>
      </c>
      <c r="B234" t="inlineStr">
        <is>
          <t>Compat® ENject Enteral Syringe 2.5-3mL Low Dose Tip</t>
        </is>
      </c>
      <c r="C234" t="inlineStr">
        <is>
          <t>pump_compatibility</t>
        </is>
      </c>
      <c r="D234" s="10" t="inlineStr">
        <is>
          <t>UNKNOWN</t>
        </is>
      </c>
      <c r="E234" t="inlineStr">
        <is>
          <t>N/A</t>
        </is>
      </c>
      <c r="F234">
        <f> B.Braun </f>
        <v/>
      </c>
      <c r="G234" t="inlineStr">
        <is>
          <t>Catalogue does not state 'pump_compatibility' for this product</t>
        </is>
      </c>
    </row>
    <row r="235">
      <c r="A235" t="inlineStr">
        <is>
          <t>5.1.</t>
        </is>
      </c>
      <c r="B235" t="inlineStr">
        <is>
          <t>Compat® ENject Enteral Syringe 2.5-3mL Low Dose Tip</t>
        </is>
      </c>
      <c r="C235" t="inlineStr">
        <is>
          <t>formulation</t>
        </is>
      </c>
      <c r="D235" s="10" t="inlineStr">
        <is>
          <t>UNKNOWN</t>
        </is>
      </c>
      <c r="E235" t="inlineStr">
        <is>
          <t>N/A</t>
        </is>
      </c>
      <c r="F235" t="inlineStr">
        <is>
          <t>syringe</t>
        </is>
      </c>
      <c r="G235" t="inlineStr">
        <is>
          <t>Catalogue does not state 'formulation' for this product</t>
        </is>
      </c>
    </row>
    <row r="236">
      <c r="A236" t="inlineStr">
        <is>
          <t>5.1.</t>
        </is>
      </c>
      <c r="B236" t="inlineStr">
        <is>
          <t>Compat® ENject Enteral Syringe 2.5-3mL Low Dose Tip</t>
        </is>
      </c>
      <c r="C236" t="inlineStr">
        <is>
          <t>route</t>
        </is>
      </c>
      <c r="D236" s="8" t="inlineStr">
        <is>
          <t>PASS</t>
        </is>
      </c>
      <c r="E236" t="inlineStr">
        <is>
          <t>enteral</t>
        </is>
      </c>
      <c r="F236" t="inlineStr">
        <is>
          <t>enteral</t>
        </is>
      </c>
      <c r="G236" t="inlineStr"/>
    </row>
    <row r="237">
      <c r="A237" t="inlineStr">
        <is>
          <t>5.1.</t>
        </is>
      </c>
      <c r="B237" t="inlineStr">
        <is>
          <t>Compat® ENject Enteral Syringe 2.5-3mL Low Dose Tip</t>
        </is>
      </c>
      <c r="C237" t="inlineStr">
        <is>
          <t>device_type</t>
        </is>
      </c>
      <c r="D237" s="8" t="inlineStr">
        <is>
          <t>PASS</t>
        </is>
      </c>
      <c r="E237" t="inlineStr">
        <is>
          <t>syringe</t>
        </is>
      </c>
      <c r="F237" t="inlineStr">
        <is>
          <t>syringe</t>
        </is>
      </c>
      <c r="G237" t="inlineStr"/>
    </row>
    <row r="238">
      <c r="A238" t="inlineStr">
        <is>
          <t>5.1.</t>
        </is>
      </c>
      <c r="B238" t="inlineStr">
        <is>
          <t>Compat® ENject Enteral Syringe 2.5-3mL Low Dose Tip</t>
        </is>
      </c>
      <c r="C238" t="inlineStr">
        <is>
          <t>material</t>
        </is>
      </c>
      <c r="D238" s="10" t="inlineStr">
        <is>
          <t>UNKNOWN</t>
        </is>
      </c>
      <c r="E238" t="inlineStr">
        <is>
          <t>N/A</t>
        </is>
      </c>
      <c r="F238">
        <f> polypropylene </f>
        <v/>
      </c>
      <c r="G238" t="inlineStr">
        <is>
          <t>Catalogue does not state 'material' for this product</t>
        </is>
      </c>
    </row>
    <row r="239">
      <c r="A239" t="inlineStr">
        <is>
          <t>5.1.</t>
        </is>
      </c>
      <c r="B239" t="inlineStr">
        <is>
          <t>Compat® ENject Enteral Syringe 2.5-3mL Low Dose Tip</t>
        </is>
      </c>
      <c r="C239" t="inlineStr">
        <is>
          <t>connector_standard</t>
        </is>
      </c>
      <c r="D239" s="8" t="inlineStr">
        <is>
          <t>PASS</t>
        </is>
      </c>
      <c r="E239" t="inlineStr">
        <is>
          <t>enfit</t>
        </is>
      </c>
      <c r="F239" t="inlineStr">
        <is>
          <t>enfit</t>
        </is>
      </c>
      <c r="G239" t="inlineStr"/>
    </row>
    <row r="240">
      <c r="A240" t="inlineStr">
        <is>
          <t>5.1.</t>
        </is>
      </c>
      <c r="B240" t="inlineStr">
        <is>
          <t>Compat® ENject Enteral Syringe 2.5-3mL Low Dose Tip</t>
        </is>
      </c>
      <c r="C240" t="inlineStr">
        <is>
          <t>latex_free</t>
        </is>
      </c>
      <c r="D240" s="8" t="inlineStr">
        <is>
          <t>PASS</t>
        </is>
      </c>
      <c r="E240" t="inlineStr">
        <is>
          <t>True</t>
        </is>
      </c>
      <c r="F240" t="inlineStr">
        <is>
          <t>True</t>
        </is>
      </c>
      <c r="G240" t="inlineStr"/>
    </row>
    <row r="241">
      <c r="A241" t="inlineStr">
        <is>
          <t>5.1.</t>
        </is>
      </c>
      <c r="B241" t="inlineStr">
        <is>
          <t>Compat® ENject Enteral Syringe 2.5-3mL Low Dose Tip</t>
        </is>
      </c>
      <c r="C241" t="inlineStr">
        <is>
          <t>dehp_free</t>
        </is>
      </c>
      <c r="D241" s="8" t="inlineStr">
        <is>
          <t>PASS</t>
        </is>
      </c>
      <c r="E241" t="inlineStr">
        <is>
          <t>True</t>
        </is>
      </c>
      <c r="F241" t="inlineStr">
        <is>
          <t>True</t>
        </is>
      </c>
      <c r="G241" t="inlineStr"/>
    </row>
    <row r="242">
      <c r="A242" t="inlineStr">
        <is>
          <t>5.1.</t>
        </is>
      </c>
      <c r="B242" t="inlineStr">
        <is>
          <t>Compat® ENject Enteral Syringe 2.5-3mL Low Dose Tip</t>
        </is>
      </c>
      <c r="C242" t="inlineStr">
        <is>
          <t>bpa_free</t>
        </is>
      </c>
      <c r="D242" s="8" t="inlineStr">
        <is>
          <t>PASS</t>
        </is>
      </c>
      <c r="E242" t="inlineStr">
        <is>
          <t>True</t>
        </is>
      </c>
      <c r="F242" t="inlineStr">
        <is>
          <t>True</t>
        </is>
      </c>
      <c r="G242" t="inlineStr"/>
    </row>
    <row r="243">
      <c r="A243" t="inlineStr">
        <is>
          <t>5.1.</t>
        </is>
      </c>
      <c r="B243" t="inlineStr">
        <is>
          <t>Compat® ENject Enteral Syringe 5mL Low Dose Tip</t>
        </is>
      </c>
      <c r="C243" t="inlineStr">
        <is>
          <t>pump_compatibility</t>
        </is>
      </c>
      <c r="D243" s="10" t="inlineStr">
        <is>
          <t>UNKNOWN</t>
        </is>
      </c>
      <c r="E243" t="inlineStr">
        <is>
          <t>N/A</t>
        </is>
      </c>
      <c r="F243">
        <f> B.Braun </f>
        <v/>
      </c>
      <c r="G243" t="inlineStr">
        <is>
          <t>Catalogue does not state 'pump_compatibility' for this product</t>
        </is>
      </c>
    </row>
    <row r="244">
      <c r="A244" t="inlineStr">
        <is>
          <t>5.1.</t>
        </is>
      </c>
      <c r="B244" t="inlineStr">
        <is>
          <t>Compat® ENject Enteral Syringe 5mL Low Dose Tip</t>
        </is>
      </c>
      <c r="C244" t="inlineStr">
        <is>
          <t>formulation</t>
        </is>
      </c>
      <c r="D244" s="10" t="inlineStr">
        <is>
          <t>UNKNOWN</t>
        </is>
      </c>
      <c r="E244" t="inlineStr">
        <is>
          <t>N/A</t>
        </is>
      </c>
      <c r="F244" t="inlineStr">
        <is>
          <t>syringe</t>
        </is>
      </c>
      <c r="G244" t="inlineStr">
        <is>
          <t>Catalogue does not state 'formulation' for this product</t>
        </is>
      </c>
    </row>
    <row r="245">
      <c r="A245" t="inlineStr">
        <is>
          <t>5.1.</t>
        </is>
      </c>
      <c r="B245" t="inlineStr">
        <is>
          <t>Compat® ENject Enteral Syringe 5mL Low Dose Tip</t>
        </is>
      </c>
      <c r="C245" t="inlineStr">
        <is>
          <t>route</t>
        </is>
      </c>
      <c r="D245" s="8" t="inlineStr">
        <is>
          <t>PASS</t>
        </is>
      </c>
      <c r="E245" t="inlineStr">
        <is>
          <t>enteral</t>
        </is>
      </c>
      <c r="F245" t="inlineStr">
        <is>
          <t>enteral</t>
        </is>
      </c>
      <c r="G245" t="inlineStr"/>
    </row>
    <row r="246">
      <c r="A246" t="inlineStr">
        <is>
          <t>5.1.</t>
        </is>
      </c>
      <c r="B246" t="inlineStr">
        <is>
          <t>Compat® ENject Enteral Syringe 5mL Low Dose Tip</t>
        </is>
      </c>
      <c r="C246" t="inlineStr">
        <is>
          <t>device_type</t>
        </is>
      </c>
      <c r="D246" s="8" t="inlineStr">
        <is>
          <t>PASS</t>
        </is>
      </c>
      <c r="E246" t="inlineStr">
        <is>
          <t>syringe</t>
        </is>
      </c>
      <c r="F246" t="inlineStr">
        <is>
          <t>syringe</t>
        </is>
      </c>
      <c r="G246" t="inlineStr"/>
    </row>
    <row r="247">
      <c r="A247" t="inlineStr">
        <is>
          <t>5.1.</t>
        </is>
      </c>
      <c r="B247" t="inlineStr">
        <is>
          <t>Compat® ENject Enteral Syringe 5mL Low Dose Tip</t>
        </is>
      </c>
      <c r="C247" t="inlineStr">
        <is>
          <t>material</t>
        </is>
      </c>
      <c r="D247" s="10" t="inlineStr">
        <is>
          <t>UNKNOWN</t>
        </is>
      </c>
      <c r="E247" t="inlineStr">
        <is>
          <t>N/A</t>
        </is>
      </c>
      <c r="F247">
        <f> polypropylene </f>
        <v/>
      </c>
      <c r="G247" t="inlineStr">
        <is>
          <t>Catalogue does not state 'material' for this product</t>
        </is>
      </c>
    </row>
    <row r="248">
      <c r="A248" t="inlineStr">
        <is>
          <t>5.1.</t>
        </is>
      </c>
      <c r="B248" t="inlineStr">
        <is>
          <t>Compat® ENject Enteral Syringe 5mL Low Dose Tip</t>
        </is>
      </c>
      <c r="C248" t="inlineStr">
        <is>
          <t>connector_standard</t>
        </is>
      </c>
      <c r="D248" s="8" t="inlineStr">
        <is>
          <t>PASS</t>
        </is>
      </c>
      <c r="E248" t="inlineStr">
        <is>
          <t>enfit</t>
        </is>
      </c>
      <c r="F248" t="inlineStr">
        <is>
          <t>enfit</t>
        </is>
      </c>
      <c r="G248" t="inlineStr"/>
    </row>
    <row r="249">
      <c r="A249" t="inlineStr">
        <is>
          <t>5.1.</t>
        </is>
      </c>
      <c r="B249" t="inlineStr">
        <is>
          <t>Compat® ENject Enteral Syringe 5mL Low Dose Tip</t>
        </is>
      </c>
      <c r="C249" t="inlineStr">
        <is>
          <t>latex_free</t>
        </is>
      </c>
      <c r="D249" s="8" t="inlineStr">
        <is>
          <t>PASS</t>
        </is>
      </c>
      <c r="E249" t="inlineStr">
        <is>
          <t>True</t>
        </is>
      </c>
      <c r="F249" t="inlineStr">
        <is>
          <t>True</t>
        </is>
      </c>
      <c r="G249" t="inlineStr"/>
    </row>
    <row r="250">
      <c r="A250" t="inlineStr">
        <is>
          <t>5.1.</t>
        </is>
      </c>
      <c r="B250" t="inlineStr">
        <is>
          <t>Compat® ENject Enteral Syringe 5mL Low Dose Tip</t>
        </is>
      </c>
      <c r="C250" t="inlineStr">
        <is>
          <t>dehp_free</t>
        </is>
      </c>
      <c r="D250" s="8" t="inlineStr">
        <is>
          <t>PASS</t>
        </is>
      </c>
      <c r="E250" t="inlineStr">
        <is>
          <t>True</t>
        </is>
      </c>
      <c r="F250" t="inlineStr">
        <is>
          <t>True</t>
        </is>
      </c>
      <c r="G250" t="inlineStr"/>
    </row>
    <row r="251">
      <c r="A251" t="inlineStr">
        <is>
          <t>5.1.</t>
        </is>
      </c>
      <c r="B251" t="inlineStr">
        <is>
          <t>Compat® ENject Enteral Syringe 5mL Low Dose Tip</t>
        </is>
      </c>
      <c r="C251" t="inlineStr">
        <is>
          <t>bpa_free</t>
        </is>
      </c>
      <c r="D251" s="8" t="inlineStr">
        <is>
          <t>PASS</t>
        </is>
      </c>
      <c r="E251" t="inlineStr">
        <is>
          <t>True</t>
        </is>
      </c>
      <c r="F251" t="inlineStr">
        <is>
          <t>True</t>
        </is>
      </c>
      <c r="G251" t="inlineStr"/>
    </row>
    <row r="252">
      <c r="A252" t="inlineStr">
        <is>
          <t>5.2.</t>
        </is>
      </c>
      <c r="B252" t="inlineStr">
        <is>
          <t>Compat® ENject Enteral Syringe 1mL Low Dose Tip</t>
        </is>
      </c>
      <c r="C252" t="inlineStr">
        <is>
          <t>pump_compatibility</t>
        </is>
      </c>
      <c r="D252" s="10" t="inlineStr">
        <is>
          <t>UNKNOWN</t>
        </is>
      </c>
      <c r="E252" t="inlineStr">
        <is>
          <t>N/A</t>
        </is>
      </c>
      <c r="F252">
        <f> B.Braun </f>
        <v/>
      </c>
      <c r="G252" t="inlineStr">
        <is>
          <t>Catalogue does not state 'pump_compatibility' for this product</t>
        </is>
      </c>
    </row>
    <row r="253">
      <c r="A253" t="inlineStr">
        <is>
          <t>5.2.</t>
        </is>
      </c>
      <c r="B253" t="inlineStr">
        <is>
          <t>Compat® ENject Enteral Syringe 1mL Low Dose Tip</t>
        </is>
      </c>
      <c r="C253" t="inlineStr">
        <is>
          <t>formulation</t>
        </is>
      </c>
      <c r="D253" s="10" t="inlineStr">
        <is>
          <t>UNKNOWN</t>
        </is>
      </c>
      <c r="E253" t="inlineStr">
        <is>
          <t>N/A</t>
        </is>
      </c>
      <c r="F253" t="inlineStr">
        <is>
          <t>syringe</t>
        </is>
      </c>
      <c r="G253" t="inlineStr">
        <is>
          <t>Catalogue does not state 'formulation' for this product</t>
        </is>
      </c>
    </row>
    <row r="254">
      <c r="A254" t="inlineStr">
        <is>
          <t>5.2.</t>
        </is>
      </c>
      <c r="B254" t="inlineStr">
        <is>
          <t>Compat® ENject Enteral Syringe 1mL Low Dose Tip</t>
        </is>
      </c>
      <c r="C254" t="inlineStr">
        <is>
          <t>route</t>
        </is>
      </c>
      <c r="D254" s="8" t="inlineStr">
        <is>
          <t>PASS</t>
        </is>
      </c>
      <c r="E254" t="inlineStr">
        <is>
          <t>enteral</t>
        </is>
      </c>
      <c r="F254" t="inlineStr">
        <is>
          <t>enteral</t>
        </is>
      </c>
      <c r="G254" t="inlineStr"/>
    </row>
    <row r="255">
      <c r="A255" t="inlineStr">
        <is>
          <t>5.2.</t>
        </is>
      </c>
      <c r="B255" t="inlineStr">
        <is>
          <t>Compat® ENject Enteral Syringe 1mL Low Dose Tip</t>
        </is>
      </c>
      <c r="C255" t="inlineStr">
        <is>
          <t>device_type</t>
        </is>
      </c>
      <c r="D255" s="8" t="inlineStr">
        <is>
          <t>PASS</t>
        </is>
      </c>
      <c r="E255" t="inlineStr">
        <is>
          <t>syringe</t>
        </is>
      </c>
      <c r="F255" t="inlineStr">
        <is>
          <t>syringe</t>
        </is>
      </c>
      <c r="G255" t="inlineStr"/>
    </row>
    <row r="256">
      <c r="A256" t="inlineStr">
        <is>
          <t>5.2.</t>
        </is>
      </c>
      <c r="B256" t="inlineStr">
        <is>
          <t>Compat® ENject Enteral Syringe 1mL Low Dose Tip</t>
        </is>
      </c>
      <c r="C256" t="inlineStr">
        <is>
          <t>material</t>
        </is>
      </c>
      <c r="D256" s="10" t="inlineStr">
        <is>
          <t>UNKNOWN</t>
        </is>
      </c>
      <c r="E256" t="inlineStr">
        <is>
          <t>N/A</t>
        </is>
      </c>
      <c r="F256">
        <f> polypropylene </f>
        <v/>
      </c>
      <c r="G256" t="inlineStr">
        <is>
          <t>Catalogue does not state 'material' for this product</t>
        </is>
      </c>
    </row>
    <row r="257">
      <c r="A257" t="inlineStr">
        <is>
          <t>5.2.</t>
        </is>
      </c>
      <c r="B257" t="inlineStr">
        <is>
          <t>Compat® ENject Enteral Syringe 1mL Low Dose Tip</t>
        </is>
      </c>
      <c r="C257" t="inlineStr">
        <is>
          <t>connector_standard</t>
        </is>
      </c>
      <c r="D257" s="8" t="inlineStr">
        <is>
          <t>PASS</t>
        </is>
      </c>
      <c r="E257" t="inlineStr">
        <is>
          <t>enfit</t>
        </is>
      </c>
      <c r="F257" t="inlineStr">
        <is>
          <t>enfit</t>
        </is>
      </c>
      <c r="G257" t="inlineStr"/>
    </row>
    <row r="258">
      <c r="A258" t="inlineStr">
        <is>
          <t>5.2.</t>
        </is>
      </c>
      <c r="B258" t="inlineStr">
        <is>
          <t>Compat® ENject Enteral Syringe 1mL Low Dose Tip</t>
        </is>
      </c>
      <c r="C258" t="inlineStr">
        <is>
          <t>latex_free</t>
        </is>
      </c>
      <c r="D258" s="8" t="inlineStr">
        <is>
          <t>PASS</t>
        </is>
      </c>
      <c r="E258" t="inlineStr">
        <is>
          <t>True</t>
        </is>
      </c>
      <c r="F258" t="inlineStr">
        <is>
          <t>True</t>
        </is>
      </c>
      <c r="G258" t="inlineStr"/>
    </row>
    <row r="259">
      <c r="A259" t="inlineStr">
        <is>
          <t>5.2.</t>
        </is>
      </c>
      <c r="B259" t="inlineStr">
        <is>
          <t>Compat® ENject Enteral Syringe 1mL Low Dose Tip</t>
        </is>
      </c>
      <c r="C259" t="inlineStr">
        <is>
          <t>dehp_free</t>
        </is>
      </c>
      <c r="D259" s="8" t="inlineStr">
        <is>
          <t>PASS</t>
        </is>
      </c>
      <c r="E259" t="inlineStr">
        <is>
          <t>True</t>
        </is>
      </c>
      <c r="F259" t="inlineStr">
        <is>
          <t>True</t>
        </is>
      </c>
      <c r="G259" t="inlineStr"/>
    </row>
    <row r="260">
      <c r="A260" t="inlineStr">
        <is>
          <t>5.2.</t>
        </is>
      </c>
      <c r="B260" t="inlineStr">
        <is>
          <t>Compat® ENject Enteral Syringe 1mL Low Dose Tip</t>
        </is>
      </c>
      <c r="C260" t="inlineStr">
        <is>
          <t>bpa_free</t>
        </is>
      </c>
      <c r="D260" s="8" t="inlineStr">
        <is>
          <t>PASS</t>
        </is>
      </c>
      <c r="E260" t="inlineStr">
        <is>
          <t>True</t>
        </is>
      </c>
      <c r="F260" t="inlineStr">
        <is>
          <t>True</t>
        </is>
      </c>
      <c r="G260" t="inlineStr"/>
    </row>
    <row r="261">
      <c r="A261" t="inlineStr">
        <is>
          <t>5.2.</t>
        </is>
      </c>
      <c r="B261" t="inlineStr">
        <is>
          <t>Compat® ENject Enteral Syringe 2.5-3mL Low Dose Tip</t>
        </is>
      </c>
      <c r="C261" t="inlineStr">
        <is>
          <t>pump_compatibility</t>
        </is>
      </c>
      <c r="D261" s="10" t="inlineStr">
        <is>
          <t>UNKNOWN</t>
        </is>
      </c>
      <c r="E261" t="inlineStr">
        <is>
          <t>N/A</t>
        </is>
      </c>
      <c r="F261">
        <f> B.Braun </f>
        <v/>
      </c>
      <c r="G261" t="inlineStr">
        <is>
          <t>Catalogue does not state 'pump_compatibility' for this product</t>
        </is>
      </c>
    </row>
    <row r="262">
      <c r="A262" t="inlineStr">
        <is>
          <t>5.2.</t>
        </is>
      </c>
      <c r="B262" t="inlineStr">
        <is>
          <t>Compat® ENject Enteral Syringe 2.5-3mL Low Dose Tip</t>
        </is>
      </c>
      <c r="C262" t="inlineStr">
        <is>
          <t>formulation</t>
        </is>
      </c>
      <c r="D262" s="10" t="inlineStr">
        <is>
          <t>UNKNOWN</t>
        </is>
      </c>
      <c r="E262" t="inlineStr">
        <is>
          <t>N/A</t>
        </is>
      </c>
      <c r="F262" t="inlineStr">
        <is>
          <t>syringe</t>
        </is>
      </c>
      <c r="G262" t="inlineStr">
        <is>
          <t>Catalogue does not state 'formulation' for this product</t>
        </is>
      </c>
    </row>
    <row r="263">
      <c r="A263" t="inlineStr">
        <is>
          <t>5.2.</t>
        </is>
      </c>
      <c r="B263" t="inlineStr">
        <is>
          <t>Compat® ENject Enteral Syringe 2.5-3mL Low Dose Tip</t>
        </is>
      </c>
      <c r="C263" t="inlineStr">
        <is>
          <t>route</t>
        </is>
      </c>
      <c r="D263" s="8" t="inlineStr">
        <is>
          <t>PASS</t>
        </is>
      </c>
      <c r="E263" t="inlineStr">
        <is>
          <t>enteral</t>
        </is>
      </c>
      <c r="F263" t="inlineStr">
        <is>
          <t>enteral</t>
        </is>
      </c>
      <c r="G263" t="inlineStr"/>
    </row>
    <row r="264">
      <c r="A264" t="inlineStr">
        <is>
          <t>5.2.</t>
        </is>
      </c>
      <c r="B264" t="inlineStr">
        <is>
          <t>Compat® ENject Enteral Syringe 2.5-3mL Low Dose Tip</t>
        </is>
      </c>
      <c r="C264" t="inlineStr">
        <is>
          <t>device_type</t>
        </is>
      </c>
      <c r="D264" s="8" t="inlineStr">
        <is>
          <t>PASS</t>
        </is>
      </c>
      <c r="E264" t="inlineStr">
        <is>
          <t>syringe</t>
        </is>
      </c>
      <c r="F264" t="inlineStr">
        <is>
          <t>syringe</t>
        </is>
      </c>
      <c r="G264" t="inlineStr"/>
    </row>
    <row r="265">
      <c r="A265" t="inlineStr">
        <is>
          <t>5.2.</t>
        </is>
      </c>
      <c r="B265" t="inlineStr">
        <is>
          <t>Compat® ENject Enteral Syringe 2.5-3mL Low Dose Tip</t>
        </is>
      </c>
      <c r="C265" t="inlineStr">
        <is>
          <t>material</t>
        </is>
      </c>
      <c r="D265" s="10" t="inlineStr">
        <is>
          <t>UNKNOWN</t>
        </is>
      </c>
      <c r="E265" t="inlineStr">
        <is>
          <t>N/A</t>
        </is>
      </c>
      <c r="F265">
        <f> polypropylene </f>
        <v/>
      </c>
      <c r="G265" t="inlineStr">
        <is>
          <t>Catalogue does not state 'material' for this product</t>
        </is>
      </c>
    </row>
    <row r="266">
      <c r="A266" t="inlineStr">
        <is>
          <t>5.2.</t>
        </is>
      </c>
      <c r="B266" t="inlineStr">
        <is>
          <t>Compat® ENject Enteral Syringe 2.5-3mL Low Dose Tip</t>
        </is>
      </c>
      <c r="C266" t="inlineStr">
        <is>
          <t>connector_standard</t>
        </is>
      </c>
      <c r="D266" s="8" t="inlineStr">
        <is>
          <t>PASS</t>
        </is>
      </c>
      <c r="E266" t="inlineStr">
        <is>
          <t>enfit</t>
        </is>
      </c>
      <c r="F266" t="inlineStr">
        <is>
          <t>enfit</t>
        </is>
      </c>
      <c r="G266" t="inlineStr"/>
    </row>
    <row r="267">
      <c r="A267" t="inlineStr">
        <is>
          <t>5.2.</t>
        </is>
      </c>
      <c r="B267" t="inlineStr">
        <is>
          <t>Compat® ENject Enteral Syringe 2.5-3mL Low Dose Tip</t>
        </is>
      </c>
      <c r="C267" t="inlineStr">
        <is>
          <t>latex_free</t>
        </is>
      </c>
      <c r="D267" s="8" t="inlineStr">
        <is>
          <t>PASS</t>
        </is>
      </c>
      <c r="E267" t="inlineStr">
        <is>
          <t>True</t>
        </is>
      </c>
      <c r="F267" t="inlineStr">
        <is>
          <t>True</t>
        </is>
      </c>
      <c r="G267" t="inlineStr"/>
    </row>
    <row r="268">
      <c r="A268" t="inlineStr">
        <is>
          <t>5.2.</t>
        </is>
      </c>
      <c r="B268" t="inlineStr">
        <is>
          <t>Compat® ENject Enteral Syringe 2.5-3mL Low Dose Tip</t>
        </is>
      </c>
      <c r="C268" t="inlineStr">
        <is>
          <t>dehp_free</t>
        </is>
      </c>
      <c r="D268" s="8" t="inlineStr">
        <is>
          <t>PASS</t>
        </is>
      </c>
      <c r="E268" t="inlineStr">
        <is>
          <t>True</t>
        </is>
      </c>
      <c r="F268" t="inlineStr">
        <is>
          <t>True</t>
        </is>
      </c>
      <c r="G268" t="inlineStr"/>
    </row>
    <row r="269">
      <c r="A269" t="inlineStr">
        <is>
          <t>5.2.</t>
        </is>
      </c>
      <c r="B269" t="inlineStr">
        <is>
          <t>Compat® ENject Enteral Syringe 2.5-3mL Low Dose Tip</t>
        </is>
      </c>
      <c r="C269" t="inlineStr">
        <is>
          <t>bpa_free</t>
        </is>
      </c>
      <c r="D269" s="8" t="inlineStr">
        <is>
          <t>PASS</t>
        </is>
      </c>
      <c r="E269" t="inlineStr">
        <is>
          <t>True</t>
        </is>
      </c>
      <c r="F269" t="inlineStr">
        <is>
          <t>True</t>
        </is>
      </c>
      <c r="G269" t="inlineStr"/>
    </row>
    <row r="270">
      <c r="A270" t="inlineStr">
        <is>
          <t>5.2.</t>
        </is>
      </c>
      <c r="B270" t="inlineStr">
        <is>
          <t>Compat® ENject Enteral Syringe 5mL Low Dose Tip</t>
        </is>
      </c>
      <c r="C270" t="inlineStr">
        <is>
          <t>pump_compatibility</t>
        </is>
      </c>
      <c r="D270" s="10" t="inlineStr">
        <is>
          <t>UNKNOWN</t>
        </is>
      </c>
      <c r="E270" t="inlineStr">
        <is>
          <t>N/A</t>
        </is>
      </c>
      <c r="F270">
        <f> B.Braun </f>
        <v/>
      </c>
      <c r="G270" t="inlineStr">
        <is>
          <t>Catalogue does not state 'pump_compatibility' for this product</t>
        </is>
      </c>
    </row>
    <row r="271">
      <c r="A271" t="inlineStr">
        <is>
          <t>5.2.</t>
        </is>
      </c>
      <c r="B271" t="inlineStr">
        <is>
          <t>Compat® ENject Enteral Syringe 5mL Low Dose Tip</t>
        </is>
      </c>
      <c r="C271" t="inlineStr">
        <is>
          <t>formulation</t>
        </is>
      </c>
      <c r="D271" s="10" t="inlineStr">
        <is>
          <t>UNKNOWN</t>
        </is>
      </c>
      <c r="E271" t="inlineStr">
        <is>
          <t>N/A</t>
        </is>
      </c>
      <c r="F271" t="inlineStr">
        <is>
          <t>syringe</t>
        </is>
      </c>
      <c r="G271" t="inlineStr">
        <is>
          <t>Catalogue does not state 'formulation' for this product</t>
        </is>
      </c>
    </row>
    <row r="272">
      <c r="A272" t="inlineStr">
        <is>
          <t>5.2.</t>
        </is>
      </c>
      <c r="B272" t="inlineStr">
        <is>
          <t>Compat® ENject Enteral Syringe 5mL Low Dose Tip</t>
        </is>
      </c>
      <c r="C272" t="inlineStr">
        <is>
          <t>route</t>
        </is>
      </c>
      <c r="D272" s="8" t="inlineStr">
        <is>
          <t>PASS</t>
        </is>
      </c>
      <c r="E272" t="inlineStr">
        <is>
          <t>enteral</t>
        </is>
      </c>
      <c r="F272" t="inlineStr">
        <is>
          <t>enteral</t>
        </is>
      </c>
      <c r="G272" t="inlineStr"/>
    </row>
    <row r="273">
      <c r="A273" t="inlineStr">
        <is>
          <t>5.2.</t>
        </is>
      </c>
      <c r="B273" t="inlineStr">
        <is>
          <t>Compat® ENject Enteral Syringe 5mL Low Dose Tip</t>
        </is>
      </c>
      <c r="C273" t="inlineStr">
        <is>
          <t>device_type</t>
        </is>
      </c>
      <c r="D273" s="8" t="inlineStr">
        <is>
          <t>PASS</t>
        </is>
      </c>
      <c r="E273" t="inlineStr">
        <is>
          <t>syringe</t>
        </is>
      </c>
      <c r="F273" t="inlineStr">
        <is>
          <t>syringe</t>
        </is>
      </c>
      <c r="G273" t="inlineStr"/>
    </row>
    <row r="274">
      <c r="A274" t="inlineStr">
        <is>
          <t>5.2.</t>
        </is>
      </c>
      <c r="B274" t="inlineStr">
        <is>
          <t>Compat® ENject Enteral Syringe 5mL Low Dose Tip</t>
        </is>
      </c>
      <c r="C274" t="inlineStr">
        <is>
          <t>material</t>
        </is>
      </c>
      <c r="D274" s="10" t="inlineStr">
        <is>
          <t>UNKNOWN</t>
        </is>
      </c>
      <c r="E274" t="inlineStr">
        <is>
          <t>N/A</t>
        </is>
      </c>
      <c r="F274">
        <f> polypropylene </f>
        <v/>
      </c>
      <c r="G274" t="inlineStr">
        <is>
          <t>Catalogue does not state 'material' for this product</t>
        </is>
      </c>
    </row>
    <row r="275">
      <c r="A275" t="inlineStr">
        <is>
          <t>5.2.</t>
        </is>
      </c>
      <c r="B275" t="inlineStr">
        <is>
          <t>Compat® ENject Enteral Syringe 5mL Low Dose Tip</t>
        </is>
      </c>
      <c r="C275" t="inlineStr">
        <is>
          <t>connector_standard</t>
        </is>
      </c>
      <c r="D275" s="8" t="inlineStr">
        <is>
          <t>PASS</t>
        </is>
      </c>
      <c r="E275" t="inlineStr">
        <is>
          <t>enfit</t>
        </is>
      </c>
      <c r="F275" t="inlineStr">
        <is>
          <t>enfit</t>
        </is>
      </c>
      <c r="G275" t="inlineStr"/>
    </row>
    <row r="276">
      <c r="A276" t="inlineStr">
        <is>
          <t>5.2.</t>
        </is>
      </c>
      <c r="B276" t="inlineStr">
        <is>
          <t>Compat® ENject Enteral Syringe 5mL Low Dose Tip</t>
        </is>
      </c>
      <c r="C276" t="inlineStr">
        <is>
          <t>latex_free</t>
        </is>
      </c>
      <c r="D276" s="8" t="inlineStr">
        <is>
          <t>PASS</t>
        </is>
      </c>
      <c r="E276" t="inlineStr">
        <is>
          <t>True</t>
        </is>
      </c>
      <c r="F276" t="inlineStr">
        <is>
          <t>True</t>
        </is>
      </c>
      <c r="G276" t="inlineStr"/>
    </row>
    <row r="277">
      <c r="A277" t="inlineStr">
        <is>
          <t>5.2.</t>
        </is>
      </c>
      <c r="B277" t="inlineStr">
        <is>
          <t>Compat® ENject Enteral Syringe 5mL Low Dose Tip</t>
        </is>
      </c>
      <c r="C277" t="inlineStr">
        <is>
          <t>dehp_free</t>
        </is>
      </c>
      <c r="D277" s="8" t="inlineStr">
        <is>
          <t>PASS</t>
        </is>
      </c>
      <c r="E277" t="inlineStr">
        <is>
          <t>True</t>
        </is>
      </c>
      <c r="F277" t="inlineStr">
        <is>
          <t>True</t>
        </is>
      </c>
      <c r="G277" t="inlineStr"/>
    </row>
    <row r="278">
      <c r="A278" t="inlineStr">
        <is>
          <t>5.2.</t>
        </is>
      </c>
      <c r="B278" t="inlineStr">
        <is>
          <t>Compat® ENject Enteral Syringe 5mL Low Dose Tip</t>
        </is>
      </c>
      <c r="C278" t="inlineStr">
        <is>
          <t>bpa_free</t>
        </is>
      </c>
      <c r="D278" s="8" t="inlineStr">
        <is>
          <t>PASS</t>
        </is>
      </c>
      <c r="E278" t="inlineStr">
        <is>
          <t>True</t>
        </is>
      </c>
      <c r="F278" t="inlineStr">
        <is>
          <t>True</t>
        </is>
      </c>
      <c r="G278" t="inlineStr"/>
    </row>
    <row r="279">
      <c r="A279" t="inlineStr">
        <is>
          <t>5.3.</t>
        </is>
      </c>
      <c r="B279" t="inlineStr">
        <is>
          <t>Compat® ENject Enteral Syringe 1mL Low Dose Tip</t>
        </is>
      </c>
      <c r="C279" t="inlineStr">
        <is>
          <t>pump_compatibility</t>
        </is>
      </c>
      <c r="D279" s="10" t="inlineStr">
        <is>
          <t>UNKNOWN</t>
        </is>
      </c>
      <c r="E279" t="inlineStr">
        <is>
          <t>N/A</t>
        </is>
      </c>
      <c r="F279">
        <f> B.Braun </f>
        <v/>
      </c>
      <c r="G279" t="inlineStr">
        <is>
          <t>Catalogue does not state 'pump_compatibility' for this product</t>
        </is>
      </c>
    </row>
    <row r="280">
      <c r="A280" t="inlineStr">
        <is>
          <t>5.3.</t>
        </is>
      </c>
      <c r="B280" t="inlineStr">
        <is>
          <t>Compat® ENject Enteral Syringe 1mL Low Dose Tip</t>
        </is>
      </c>
      <c r="C280" t="inlineStr">
        <is>
          <t>formulation</t>
        </is>
      </c>
      <c r="D280" s="10" t="inlineStr">
        <is>
          <t>UNKNOWN</t>
        </is>
      </c>
      <c r="E280" t="inlineStr">
        <is>
          <t>N/A</t>
        </is>
      </c>
      <c r="F280" t="inlineStr">
        <is>
          <t>syringe</t>
        </is>
      </c>
      <c r="G280" t="inlineStr">
        <is>
          <t>Catalogue does not state 'formulation' for this product</t>
        </is>
      </c>
    </row>
    <row r="281">
      <c r="A281" t="inlineStr">
        <is>
          <t>5.3.</t>
        </is>
      </c>
      <c r="B281" t="inlineStr">
        <is>
          <t>Compat® ENject Enteral Syringe 1mL Low Dose Tip</t>
        </is>
      </c>
      <c r="C281" t="inlineStr">
        <is>
          <t>route</t>
        </is>
      </c>
      <c r="D281" s="8" t="inlineStr">
        <is>
          <t>PASS</t>
        </is>
      </c>
      <c r="E281" t="inlineStr">
        <is>
          <t>enteral</t>
        </is>
      </c>
      <c r="F281" t="inlineStr">
        <is>
          <t>enteral</t>
        </is>
      </c>
      <c r="G281" t="inlineStr"/>
    </row>
    <row r="282">
      <c r="A282" t="inlineStr">
        <is>
          <t>5.3.</t>
        </is>
      </c>
      <c r="B282" t="inlineStr">
        <is>
          <t>Compat® ENject Enteral Syringe 1mL Low Dose Tip</t>
        </is>
      </c>
      <c r="C282" t="inlineStr">
        <is>
          <t>device_type</t>
        </is>
      </c>
      <c r="D282" s="8" t="inlineStr">
        <is>
          <t>PASS</t>
        </is>
      </c>
      <c r="E282" t="inlineStr">
        <is>
          <t>syringe</t>
        </is>
      </c>
      <c r="F282" t="inlineStr">
        <is>
          <t>syringe</t>
        </is>
      </c>
      <c r="G282" t="inlineStr"/>
    </row>
    <row r="283">
      <c r="A283" t="inlineStr">
        <is>
          <t>5.3.</t>
        </is>
      </c>
      <c r="B283" t="inlineStr">
        <is>
          <t>Compat® ENject Enteral Syringe 1mL Low Dose Tip</t>
        </is>
      </c>
      <c r="C283" t="inlineStr">
        <is>
          <t>material</t>
        </is>
      </c>
      <c r="D283" s="10" t="inlineStr">
        <is>
          <t>UNKNOWN</t>
        </is>
      </c>
      <c r="E283" t="inlineStr">
        <is>
          <t>N/A</t>
        </is>
      </c>
      <c r="F283">
        <f> polypropylene </f>
        <v/>
      </c>
      <c r="G283" t="inlineStr">
        <is>
          <t>Catalogue does not state 'material' for this product</t>
        </is>
      </c>
    </row>
    <row r="284">
      <c r="A284" t="inlineStr">
        <is>
          <t>5.3.</t>
        </is>
      </c>
      <c r="B284" t="inlineStr">
        <is>
          <t>Compat® ENject Enteral Syringe 1mL Low Dose Tip</t>
        </is>
      </c>
      <c r="C284" t="inlineStr">
        <is>
          <t>connector_standard</t>
        </is>
      </c>
      <c r="D284" s="8" t="inlineStr">
        <is>
          <t>PASS</t>
        </is>
      </c>
      <c r="E284" t="inlineStr">
        <is>
          <t>enfit</t>
        </is>
      </c>
      <c r="F284" t="inlineStr">
        <is>
          <t>enfit</t>
        </is>
      </c>
      <c r="G284" t="inlineStr"/>
    </row>
    <row r="285">
      <c r="A285" t="inlineStr">
        <is>
          <t>5.3.</t>
        </is>
      </c>
      <c r="B285" t="inlineStr">
        <is>
          <t>Compat® ENject Enteral Syringe 1mL Low Dose Tip</t>
        </is>
      </c>
      <c r="C285" t="inlineStr">
        <is>
          <t>latex_free</t>
        </is>
      </c>
      <c r="D285" s="8" t="inlineStr">
        <is>
          <t>PASS</t>
        </is>
      </c>
      <c r="E285" t="inlineStr">
        <is>
          <t>True</t>
        </is>
      </c>
      <c r="F285" t="inlineStr">
        <is>
          <t>True</t>
        </is>
      </c>
      <c r="G285" t="inlineStr"/>
    </row>
    <row r="286">
      <c r="A286" t="inlineStr">
        <is>
          <t>5.3.</t>
        </is>
      </c>
      <c r="B286" t="inlineStr">
        <is>
          <t>Compat® ENject Enteral Syringe 1mL Low Dose Tip</t>
        </is>
      </c>
      <c r="C286" t="inlineStr">
        <is>
          <t>dehp_free</t>
        </is>
      </c>
      <c r="D286" s="8" t="inlineStr">
        <is>
          <t>PASS</t>
        </is>
      </c>
      <c r="E286" t="inlineStr">
        <is>
          <t>True</t>
        </is>
      </c>
      <c r="F286" t="inlineStr">
        <is>
          <t>True</t>
        </is>
      </c>
      <c r="G286" t="inlineStr"/>
    </row>
    <row r="287">
      <c r="A287" t="inlineStr">
        <is>
          <t>5.3.</t>
        </is>
      </c>
      <c r="B287" t="inlineStr">
        <is>
          <t>Compat® ENject Enteral Syringe 1mL Low Dose Tip</t>
        </is>
      </c>
      <c r="C287" t="inlineStr">
        <is>
          <t>bpa_free</t>
        </is>
      </c>
      <c r="D287" s="8" t="inlineStr">
        <is>
          <t>PASS</t>
        </is>
      </c>
      <c r="E287" t="inlineStr">
        <is>
          <t>True</t>
        </is>
      </c>
      <c r="F287" t="inlineStr">
        <is>
          <t>True</t>
        </is>
      </c>
      <c r="G287" t="inlineStr"/>
    </row>
    <row r="288">
      <c r="A288" t="inlineStr">
        <is>
          <t>5.3.</t>
        </is>
      </c>
      <c r="B288" t="inlineStr">
        <is>
          <t>Compat® ENject Enteral Syringe 2.5-3mL Low Dose Tip</t>
        </is>
      </c>
      <c r="C288" t="inlineStr">
        <is>
          <t>pump_compatibility</t>
        </is>
      </c>
      <c r="D288" s="10" t="inlineStr">
        <is>
          <t>UNKNOWN</t>
        </is>
      </c>
      <c r="E288" t="inlineStr">
        <is>
          <t>N/A</t>
        </is>
      </c>
      <c r="F288">
        <f> B.Braun </f>
        <v/>
      </c>
      <c r="G288" t="inlineStr">
        <is>
          <t>Catalogue does not state 'pump_compatibility' for this product</t>
        </is>
      </c>
    </row>
    <row r="289">
      <c r="A289" t="inlineStr">
        <is>
          <t>5.3.</t>
        </is>
      </c>
      <c r="B289" t="inlineStr">
        <is>
          <t>Compat® ENject Enteral Syringe 2.5-3mL Low Dose Tip</t>
        </is>
      </c>
      <c r="C289" t="inlineStr">
        <is>
          <t>formulation</t>
        </is>
      </c>
      <c r="D289" s="10" t="inlineStr">
        <is>
          <t>UNKNOWN</t>
        </is>
      </c>
      <c r="E289" t="inlineStr">
        <is>
          <t>N/A</t>
        </is>
      </c>
      <c r="F289" t="inlineStr">
        <is>
          <t>syringe</t>
        </is>
      </c>
      <c r="G289" t="inlineStr">
        <is>
          <t>Catalogue does not state 'formulation' for this product</t>
        </is>
      </c>
    </row>
    <row r="290">
      <c r="A290" t="inlineStr">
        <is>
          <t>5.3.</t>
        </is>
      </c>
      <c r="B290" t="inlineStr">
        <is>
          <t>Compat® ENject Enteral Syringe 2.5-3mL Low Dose Tip</t>
        </is>
      </c>
      <c r="C290" t="inlineStr">
        <is>
          <t>route</t>
        </is>
      </c>
      <c r="D290" s="8" t="inlineStr">
        <is>
          <t>PASS</t>
        </is>
      </c>
      <c r="E290" t="inlineStr">
        <is>
          <t>enteral</t>
        </is>
      </c>
      <c r="F290" t="inlineStr">
        <is>
          <t>enteral</t>
        </is>
      </c>
      <c r="G290" t="inlineStr"/>
    </row>
    <row r="291">
      <c r="A291" t="inlineStr">
        <is>
          <t>5.3.</t>
        </is>
      </c>
      <c r="B291" t="inlineStr">
        <is>
          <t>Compat® ENject Enteral Syringe 2.5-3mL Low Dose Tip</t>
        </is>
      </c>
      <c r="C291" t="inlineStr">
        <is>
          <t>device_type</t>
        </is>
      </c>
      <c r="D291" s="8" t="inlineStr">
        <is>
          <t>PASS</t>
        </is>
      </c>
      <c r="E291" t="inlineStr">
        <is>
          <t>syringe</t>
        </is>
      </c>
      <c r="F291" t="inlineStr">
        <is>
          <t>syringe</t>
        </is>
      </c>
      <c r="G291" t="inlineStr"/>
    </row>
    <row r="292">
      <c r="A292" t="inlineStr">
        <is>
          <t>5.3.</t>
        </is>
      </c>
      <c r="B292" t="inlineStr">
        <is>
          <t>Compat® ENject Enteral Syringe 2.5-3mL Low Dose Tip</t>
        </is>
      </c>
      <c r="C292" t="inlineStr">
        <is>
          <t>material</t>
        </is>
      </c>
      <c r="D292" s="10" t="inlineStr">
        <is>
          <t>UNKNOWN</t>
        </is>
      </c>
      <c r="E292" t="inlineStr">
        <is>
          <t>N/A</t>
        </is>
      </c>
      <c r="F292">
        <f> polypropylene </f>
        <v/>
      </c>
      <c r="G292" t="inlineStr">
        <is>
          <t>Catalogue does not state 'material' for this product</t>
        </is>
      </c>
    </row>
    <row r="293">
      <c r="A293" t="inlineStr">
        <is>
          <t>5.3.</t>
        </is>
      </c>
      <c r="B293" t="inlineStr">
        <is>
          <t>Compat® ENject Enteral Syringe 2.5-3mL Low Dose Tip</t>
        </is>
      </c>
      <c r="C293" t="inlineStr">
        <is>
          <t>connector_standard</t>
        </is>
      </c>
      <c r="D293" s="8" t="inlineStr">
        <is>
          <t>PASS</t>
        </is>
      </c>
      <c r="E293" t="inlineStr">
        <is>
          <t>enfit</t>
        </is>
      </c>
      <c r="F293" t="inlineStr">
        <is>
          <t>enfit</t>
        </is>
      </c>
      <c r="G293" t="inlineStr"/>
    </row>
    <row r="294">
      <c r="A294" t="inlineStr">
        <is>
          <t>5.3.</t>
        </is>
      </c>
      <c r="B294" t="inlineStr">
        <is>
          <t>Compat® ENject Enteral Syringe 2.5-3mL Low Dose Tip</t>
        </is>
      </c>
      <c r="C294" t="inlineStr">
        <is>
          <t>latex_free</t>
        </is>
      </c>
      <c r="D294" s="8" t="inlineStr">
        <is>
          <t>PASS</t>
        </is>
      </c>
      <c r="E294" t="inlineStr">
        <is>
          <t>True</t>
        </is>
      </c>
      <c r="F294" t="inlineStr">
        <is>
          <t>True</t>
        </is>
      </c>
      <c r="G294" t="inlineStr"/>
    </row>
    <row r="295">
      <c r="A295" t="inlineStr">
        <is>
          <t>5.3.</t>
        </is>
      </c>
      <c r="B295" t="inlineStr">
        <is>
          <t>Compat® ENject Enteral Syringe 2.5-3mL Low Dose Tip</t>
        </is>
      </c>
      <c r="C295" t="inlineStr">
        <is>
          <t>dehp_free</t>
        </is>
      </c>
      <c r="D295" s="8" t="inlineStr">
        <is>
          <t>PASS</t>
        </is>
      </c>
      <c r="E295" t="inlineStr">
        <is>
          <t>True</t>
        </is>
      </c>
      <c r="F295" t="inlineStr">
        <is>
          <t>True</t>
        </is>
      </c>
      <c r="G295" t="inlineStr"/>
    </row>
    <row r="296">
      <c r="A296" t="inlineStr">
        <is>
          <t>5.3.</t>
        </is>
      </c>
      <c r="B296" t="inlineStr">
        <is>
          <t>Compat® ENject Enteral Syringe 2.5-3mL Low Dose Tip</t>
        </is>
      </c>
      <c r="C296" t="inlineStr">
        <is>
          <t>bpa_free</t>
        </is>
      </c>
      <c r="D296" s="8" t="inlineStr">
        <is>
          <t>PASS</t>
        </is>
      </c>
      <c r="E296" t="inlineStr">
        <is>
          <t>True</t>
        </is>
      </c>
      <c r="F296" t="inlineStr">
        <is>
          <t>True</t>
        </is>
      </c>
      <c r="G296" t="inlineStr"/>
    </row>
    <row r="297">
      <c r="A297" t="inlineStr">
        <is>
          <t>5.3.</t>
        </is>
      </c>
      <c r="B297" t="inlineStr">
        <is>
          <t>Compat® ENject Enteral Syringe 5mL Low Dose Tip</t>
        </is>
      </c>
      <c r="C297" t="inlineStr">
        <is>
          <t>pump_compatibility</t>
        </is>
      </c>
      <c r="D297" s="10" t="inlineStr">
        <is>
          <t>UNKNOWN</t>
        </is>
      </c>
      <c r="E297" t="inlineStr">
        <is>
          <t>N/A</t>
        </is>
      </c>
      <c r="F297">
        <f> B.Braun </f>
        <v/>
      </c>
      <c r="G297" t="inlineStr">
        <is>
          <t>Catalogue does not state 'pump_compatibility' for this product</t>
        </is>
      </c>
    </row>
    <row r="298">
      <c r="A298" t="inlineStr">
        <is>
          <t>5.3.</t>
        </is>
      </c>
      <c r="B298" t="inlineStr">
        <is>
          <t>Compat® ENject Enteral Syringe 5mL Low Dose Tip</t>
        </is>
      </c>
      <c r="C298" t="inlineStr">
        <is>
          <t>formulation</t>
        </is>
      </c>
      <c r="D298" s="10" t="inlineStr">
        <is>
          <t>UNKNOWN</t>
        </is>
      </c>
      <c r="E298" t="inlineStr">
        <is>
          <t>N/A</t>
        </is>
      </c>
      <c r="F298" t="inlineStr">
        <is>
          <t>syringe</t>
        </is>
      </c>
      <c r="G298" t="inlineStr">
        <is>
          <t>Catalogue does not state 'formulation' for this product</t>
        </is>
      </c>
    </row>
    <row r="299">
      <c r="A299" t="inlineStr">
        <is>
          <t>5.3.</t>
        </is>
      </c>
      <c r="B299" t="inlineStr">
        <is>
          <t>Compat® ENject Enteral Syringe 5mL Low Dose Tip</t>
        </is>
      </c>
      <c r="C299" t="inlineStr">
        <is>
          <t>route</t>
        </is>
      </c>
      <c r="D299" s="8" t="inlineStr">
        <is>
          <t>PASS</t>
        </is>
      </c>
      <c r="E299" t="inlineStr">
        <is>
          <t>enteral</t>
        </is>
      </c>
      <c r="F299" t="inlineStr">
        <is>
          <t>enteral</t>
        </is>
      </c>
      <c r="G299" t="inlineStr"/>
    </row>
    <row r="300">
      <c r="A300" t="inlineStr">
        <is>
          <t>5.3.</t>
        </is>
      </c>
      <c r="B300" t="inlineStr">
        <is>
          <t>Compat® ENject Enteral Syringe 5mL Low Dose Tip</t>
        </is>
      </c>
      <c r="C300" t="inlineStr">
        <is>
          <t>device_type</t>
        </is>
      </c>
      <c r="D300" s="8" t="inlineStr">
        <is>
          <t>PASS</t>
        </is>
      </c>
      <c r="E300" t="inlineStr">
        <is>
          <t>syringe</t>
        </is>
      </c>
      <c r="F300" t="inlineStr">
        <is>
          <t>syringe</t>
        </is>
      </c>
      <c r="G300" t="inlineStr"/>
    </row>
    <row r="301">
      <c r="A301" t="inlineStr">
        <is>
          <t>5.3.</t>
        </is>
      </c>
      <c r="B301" t="inlineStr">
        <is>
          <t>Compat® ENject Enteral Syringe 5mL Low Dose Tip</t>
        </is>
      </c>
      <c r="C301" t="inlineStr">
        <is>
          <t>material</t>
        </is>
      </c>
      <c r="D301" s="10" t="inlineStr">
        <is>
          <t>UNKNOWN</t>
        </is>
      </c>
      <c r="E301" t="inlineStr">
        <is>
          <t>N/A</t>
        </is>
      </c>
      <c r="F301">
        <f> polypropylene </f>
        <v/>
      </c>
      <c r="G301" t="inlineStr">
        <is>
          <t>Catalogue does not state 'material' for this product</t>
        </is>
      </c>
    </row>
    <row r="302">
      <c r="A302" t="inlineStr">
        <is>
          <t>5.3.</t>
        </is>
      </c>
      <c r="B302" t="inlineStr">
        <is>
          <t>Compat® ENject Enteral Syringe 5mL Low Dose Tip</t>
        </is>
      </c>
      <c r="C302" t="inlineStr">
        <is>
          <t>connector_standard</t>
        </is>
      </c>
      <c r="D302" s="8" t="inlineStr">
        <is>
          <t>PASS</t>
        </is>
      </c>
      <c r="E302" t="inlineStr">
        <is>
          <t>enfit</t>
        </is>
      </c>
      <c r="F302" t="inlineStr">
        <is>
          <t>enfit</t>
        </is>
      </c>
      <c r="G302" t="inlineStr"/>
    </row>
    <row r="303">
      <c r="A303" t="inlineStr">
        <is>
          <t>5.3.</t>
        </is>
      </c>
      <c r="B303" t="inlineStr">
        <is>
          <t>Compat® ENject Enteral Syringe 5mL Low Dose Tip</t>
        </is>
      </c>
      <c r="C303" t="inlineStr">
        <is>
          <t>latex_free</t>
        </is>
      </c>
      <c r="D303" s="8" t="inlineStr">
        <is>
          <t>PASS</t>
        </is>
      </c>
      <c r="E303" t="inlineStr">
        <is>
          <t>True</t>
        </is>
      </c>
      <c r="F303" t="inlineStr">
        <is>
          <t>True</t>
        </is>
      </c>
      <c r="G303" t="inlineStr"/>
    </row>
    <row r="304">
      <c r="A304" t="inlineStr">
        <is>
          <t>5.3.</t>
        </is>
      </c>
      <c r="B304" t="inlineStr">
        <is>
          <t>Compat® ENject Enteral Syringe 5mL Low Dose Tip</t>
        </is>
      </c>
      <c r="C304" t="inlineStr">
        <is>
          <t>dehp_free</t>
        </is>
      </c>
      <c r="D304" s="8" t="inlineStr">
        <is>
          <t>PASS</t>
        </is>
      </c>
      <c r="E304" t="inlineStr">
        <is>
          <t>True</t>
        </is>
      </c>
      <c r="F304" t="inlineStr">
        <is>
          <t>True</t>
        </is>
      </c>
      <c r="G304" t="inlineStr"/>
    </row>
    <row r="305">
      <c r="A305" t="inlineStr">
        <is>
          <t>5.3.</t>
        </is>
      </c>
      <c r="B305" t="inlineStr">
        <is>
          <t>Compat® ENject Enteral Syringe 5mL Low Dose Tip</t>
        </is>
      </c>
      <c r="C305" t="inlineStr">
        <is>
          <t>bpa_free</t>
        </is>
      </c>
      <c r="D305" s="8" t="inlineStr">
        <is>
          <t>PASS</t>
        </is>
      </c>
      <c r="E305" t="inlineStr">
        <is>
          <t>True</t>
        </is>
      </c>
      <c r="F305" t="inlineStr">
        <is>
          <t>True</t>
        </is>
      </c>
      <c r="G305" t="inlineStr"/>
    </row>
    <row r="306">
      <c r="A306" t="inlineStr">
        <is>
          <t>6</t>
        </is>
      </c>
      <c r="B306" t="inlineStr">
        <is>
          <t>Compat® ENject Enteral Syringe 1mL Low Dose Tip</t>
        </is>
      </c>
      <c r="C306" t="inlineStr">
        <is>
          <t>formulation</t>
        </is>
      </c>
      <c r="D306" s="10" t="inlineStr">
        <is>
          <t>UNKNOWN</t>
        </is>
      </c>
      <c r="E306" t="inlineStr">
        <is>
          <t>N/A</t>
        </is>
      </c>
      <c r="F306" t="inlineStr">
        <is>
          <t>syringe</t>
        </is>
      </c>
      <c r="G306" t="inlineStr">
        <is>
          <t>Catalogue does not state 'formulation' for this product</t>
        </is>
      </c>
    </row>
    <row r="307">
      <c r="A307" t="inlineStr">
        <is>
          <t>6</t>
        </is>
      </c>
      <c r="B307" t="inlineStr">
        <is>
          <t>Compat® ENject Enteral Syringe 1mL Low Dose Tip</t>
        </is>
      </c>
      <c r="C307" t="inlineStr">
        <is>
          <t>route</t>
        </is>
      </c>
      <c r="D307" s="8" t="inlineStr">
        <is>
          <t>PASS</t>
        </is>
      </c>
      <c r="E307" t="inlineStr">
        <is>
          <t>enteral</t>
        </is>
      </c>
      <c r="F307" t="inlineStr">
        <is>
          <t>enteral</t>
        </is>
      </c>
      <c r="G307" t="inlineStr"/>
    </row>
    <row r="308">
      <c r="A308" t="inlineStr">
        <is>
          <t>6</t>
        </is>
      </c>
      <c r="B308" t="inlineStr">
        <is>
          <t>Compat® ENject Enteral Syringe 1mL Low Dose Tip</t>
        </is>
      </c>
      <c r="C308" t="inlineStr">
        <is>
          <t>device_type</t>
        </is>
      </c>
      <c r="D308" s="8" t="inlineStr">
        <is>
          <t>PASS</t>
        </is>
      </c>
      <c r="E308" t="inlineStr">
        <is>
          <t>syringe</t>
        </is>
      </c>
      <c r="F308" t="inlineStr">
        <is>
          <t>syringe</t>
        </is>
      </c>
      <c r="G308" t="inlineStr"/>
    </row>
    <row r="309">
      <c r="A309" t="inlineStr">
        <is>
          <t>6</t>
        </is>
      </c>
      <c r="B309" t="inlineStr">
        <is>
          <t>Compat® ENject Enteral Syringe 1mL Low Dose Tip</t>
        </is>
      </c>
      <c r="C309" t="inlineStr">
        <is>
          <t>connector_standard</t>
        </is>
      </c>
      <c r="D309" s="8" t="inlineStr">
        <is>
          <t>PASS</t>
        </is>
      </c>
      <c r="E309" t="inlineStr">
        <is>
          <t>enfit</t>
        </is>
      </c>
      <c r="F309" t="inlineStr">
        <is>
          <t>enfit</t>
        </is>
      </c>
      <c r="G309" t="inlineStr"/>
    </row>
    <row r="310">
      <c r="A310" t="inlineStr">
        <is>
          <t>6</t>
        </is>
      </c>
      <c r="B310" t="inlineStr">
        <is>
          <t>Compat® ENject Enteral Syringe 2.5-3mL Low Dose Tip</t>
        </is>
      </c>
      <c r="C310" t="inlineStr">
        <is>
          <t>formulation</t>
        </is>
      </c>
      <c r="D310" s="10" t="inlineStr">
        <is>
          <t>UNKNOWN</t>
        </is>
      </c>
      <c r="E310" t="inlineStr">
        <is>
          <t>N/A</t>
        </is>
      </c>
      <c r="F310" t="inlineStr">
        <is>
          <t>syringe</t>
        </is>
      </c>
      <c r="G310" t="inlineStr">
        <is>
          <t>Catalogue does not state 'formulation' for this product</t>
        </is>
      </c>
    </row>
    <row r="311">
      <c r="A311" t="inlineStr">
        <is>
          <t>6</t>
        </is>
      </c>
      <c r="B311" t="inlineStr">
        <is>
          <t>Compat® ENject Enteral Syringe 2.5-3mL Low Dose Tip</t>
        </is>
      </c>
      <c r="C311" t="inlineStr">
        <is>
          <t>route</t>
        </is>
      </c>
      <c r="D311" s="8" t="inlineStr">
        <is>
          <t>PASS</t>
        </is>
      </c>
      <c r="E311" t="inlineStr">
        <is>
          <t>enteral</t>
        </is>
      </c>
      <c r="F311" t="inlineStr">
        <is>
          <t>enteral</t>
        </is>
      </c>
      <c r="G311" t="inlineStr"/>
    </row>
    <row r="312">
      <c r="A312" t="inlineStr">
        <is>
          <t>6</t>
        </is>
      </c>
      <c r="B312" t="inlineStr">
        <is>
          <t>Compat® ENject Enteral Syringe 2.5-3mL Low Dose Tip</t>
        </is>
      </c>
      <c r="C312" t="inlineStr">
        <is>
          <t>device_type</t>
        </is>
      </c>
      <c r="D312" s="8" t="inlineStr">
        <is>
          <t>PASS</t>
        </is>
      </c>
      <c r="E312" t="inlineStr">
        <is>
          <t>syringe</t>
        </is>
      </c>
      <c r="F312" t="inlineStr">
        <is>
          <t>syringe</t>
        </is>
      </c>
      <c r="G312" t="inlineStr"/>
    </row>
    <row r="313">
      <c r="A313" t="inlineStr">
        <is>
          <t>6</t>
        </is>
      </c>
      <c r="B313" t="inlineStr">
        <is>
          <t>Compat® ENject Enteral Syringe 2.5-3mL Low Dose Tip</t>
        </is>
      </c>
      <c r="C313" t="inlineStr">
        <is>
          <t>connector_standard</t>
        </is>
      </c>
      <c r="D313" s="8" t="inlineStr">
        <is>
          <t>PASS</t>
        </is>
      </c>
      <c r="E313" t="inlineStr">
        <is>
          <t>enfit</t>
        </is>
      </c>
      <c r="F313" t="inlineStr">
        <is>
          <t>enfit</t>
        </is>
      </c>
      <c r="G313" t="inlineStr"/>
    </row>
    <row r="314">
      <c r="A314" t="inlineStr">
        <is>
          <t>6</t>
        </is>
      </c>
      <c r="B314" t="inlineStr">
        <is>
          <t>Compat® ENject Enteral Syringe 5mL Low Dose Tip</t>
        </is>
      </c>
      <c r="C314" t="inlineStr">
        <is>
          <t>formulation</t>
        </is>
      </c>
      <c r="D314" s="10" t="inlineStr">
        <is>
          <t>UNKNOWN</t>
        </is>
      </c>
      <c r="E314" t="inlineStr">
        <is>
          <t>N/A</t>
        </is>
      </c>
      <c r="F314" t="inlineStr">
        <is>
          <t>syringe</t>
        </is>
      </c>
      <c r="G314" t="inlineStr">
        <is>
          <t>Catalogue does not state 'formulation' for this product</t>
        </is>
      </c>
    </row>
    <row r="315">
      <c r="A315" t="inlineStr">
        <is>
          <t>6</t>
        </is>
      </c>
      <c r="B315" t="inlineStr">
        <is>
          <t>Compat® ENject Enteral Syringe 5mL Low Dose Tip</t>
        </is>
      </c>
      <c r="C315" t="inlineStr">
        <is>
          <t>route</t>
        </is>
      </c>
      <c r="D315" s="8" t="inlineStr">
        <is>
          <t>PASS</t>
        </is>
      </c>
      <c r="E315" t="inlineStr">
        <is>
          <t>enteral</t>
        </is>
      </c>
      <c r="F315" t="inlineStr">
        <is>
          <t>enteral</t>
        </is>
      </c>
      <c r="G315" t="inlineStr"/>
    </row>
    <row r="316">
      <c r="A316" t="inlineStr">
        <is>
          <t>6</t>
        </is>
      </c>
      <c r="B316" t="inlineStr">
        <is>
          <t>Compat® ENject Enteral Syringe 5mL Low Dose Tip</t>
        </is>
      </c>
      <c r="C316" t="inlineStr">
        <is>
          <t>device_type</t>
        </is>
      </c>
      <c r="D316" s="8" t="inlineStr">
        <is>
          <t>PASS</t>
        </is>
      </c>
      <c r="E316" t="inlineStr">
        <is>
          <t>syringe</t>
        </is>
      </c>
      <c r="F316" t="inlineStr">
        <is>
          <t>syringe</t>
        </is>
      </c>
      <c r="G316" t="inlineStr"/>
    </row>
    <row r="317">
      <c r="A317" t="inlineStr">
        <is>
          <t>6</t>
        </is>
      </c>
      <c r="B317" t="inlineStr">
        <is>
          <t>Compat® ENject Enteral Syringe 5mL Low Dose Tip</t>
        </is>
      </c>
      <c r="C317" t="inlineStr">
        <is>
          <t>connector_standard</t>
        </is>
      </c>
      <c r="D317" s="8" t="inlineStr">
        <is>
          <t>PASS</t>
        </is>
      </c>
      <c r="E317" t="inlineStr">
        <is>
          <t>enfit</t>
        </is>
      </c>
      <c r="F317" t="inlineStr">
        <is>
          <t>enfit</t>
        </is>
      </c>
      <c r="G317" t="inlineStr"/>
    </row>
    <row r="318">
      <c r="A318" t="inlineStr">
        <is>
          <t>7</t>
        </is>
      </c>
      <c r="B318" t="inlineStr">
        <is>
          <t>Compat® ENject Enteral Syringe 1mL Low Dose Tip</t>
        </is>
      </c>
      <c r="C318" t="inlineStr">
        <is>
          <t>formulation</t>
        </is>
      </c>
      <c r="D318" s="10" t="inlineStr">
        <is>
          <t>UNKNOWN</t>
        </is>
      </c>
      <c r="E318" t="inlineStr">
        <is>
          <t>N/A</t>
        </is>
      </c>
      <c r="F318" t="inlineStr">
        <is>
          <t>syringe</t>
        </is>
      </c>
      <c r="G318" t="inlineStr">
        <is>
          <t>Catalogue does not state 'formulation' for this product</t>
        </is>
      </c>
    </row>
    <row r="319">
      <c r="A319" t="inlineStr">
        <is>
          <t>7</t>
        </is>
      </c>
      <c r="B319" t="inlineStr">
        <is>
          <t>Compat® ENject Enteral Syringe 1mL Low Dose Tip</t>
        </is>
      </c>
      <c r="C319" t="inlineStr">
        <is>
          <t>route</t>
        </is>
      </c>
      <c r="D319" s="8" t="inlineStr">
        <is>
          <t>PASS</t>
        </is>
      </c>
      <c r="E319" t="inlineStr">
        <is>
          <t>enteral</t>
        </is>
      </c>
      <c r="F319" t="inlineStr">
        <is>
          <t>enteral</t>
        </is>
      </c>
      <c r="G319" t="inlineStr"/>
    </row>
    <row r="320">
      <c r="A320" t="inlineStr">
        <is>
          <t>7</t>
        </is>
      </c>
      <c r="B320" t="inlineStr">
        <is>
          <t>Compat® ENject Enteral Syringe 1mL Low Dose Tip</t>
        </is>
      </c>
      <c r="C320" t="inlineStr">
        <is>
          <t>device_type</t>
        </is>
      </c>
      <c r="D320" s="8" t="inlineStr">
        <is>
          <t>PASS</t>
        </is>
      </c>
      <c r="E320" t="inlineStr">
        <is>
          <t>syringe</t>
        </is>
      </c>
      <c r="F320" t="inlineStr">
        <is>
          <t>syringe</t>
        </is>
      </c>
      <c r="G320" t="inlineStr"/>
    </row>
    <row r="321">
      <c r="A321" t="inlineStr">
        <is>
          <t>7</t>
        </is>
      </c>
      <c r="B321" t="inlineStr">
        <is>
          <t>Compat® ENject Enteral Syringe 1mL Low Dose Tip</t>
        </is>
      </c>
      <c r="C321" t="inlineStr">
        <is>
          <t>connector_standard</t>
        </is>
      </c>
      <c r="D321" s="8" t="inlineStr">
        <is>
          <t>PASS</t>
        </is>
      </c>
      <c r="E321" t="inlineStr">
        <is>
          <t>enfit</t>
        </is>
      </c>
      <c r="F321" t="inlineStr">
        <is>
          <t>enfit</t>
        </is>
      </c>
      <c r="G321" t="inlineStr"/>
    </row>
    <row r="322">
      <c r="A322" t="inlineStr">
        <is>
          <t>7</t>
        </is>
      </c>
      <c r="B322" t="inlineStr">
        <is>
          <t>Compat® ENject Enteral Syringe 2.5-3mL Low Dose Tip</t>
        </is>
      </c>
      <c r="C322" t="inlineStr">
        <is>
          <t>formulation</t>
        </is>
      </c>
      <c r="D322" s="10" t="inlineStr">
        <is>
          <t>UNKNOWN</t>
        </is>
      </c>
      <c r="E322" t="inlineStr">
        <is>
          <t>N/A</t>
        </is>
      </c>
      <c r="F322" t="inlineStr">
        <is>
          <t>syringe</t>
        </is>
      </c>
      <c r="G322" t="inlineStr">
        <is>
          <t>Catalogue does not state 'formulation' for this product</t>
        </is>
      </c>
    </row>
    <row r="323">
      <c r="A323" t="inlineStr">
        <is>
          <t>7</t>
        </is>
      </c>
      <c r="B323" t="inlineStr">
        <is>
          <t>Compat® ENject Enteral Syringe 2.5-3mL Low Dose Tip</t>
        </is>
      </c>
      <c r="C323" t="inlineStr">
        <is>
          <t>route</t>
        </is>
      </c>
      <c r="D323" s="8" t="inlineStr">
        <is>
          <t>PASS</t>
        </is>
      </c>
      <c r="E323" t="inlineStr">
        <is>
          <t>enteral</t>
        </is>
      </c>
      <c r="F323" t="inlineStr">
        <is>
          <t>enteral</t>
        </is>
      </c>
      <c r="G323" t="inlineStr"/>
    </row>
    <row r="324">
      <c r="A324" t="inlineStr">
        <is>
          <t>7</t>
        </is>
      </c>
      <c r="B324" t="inlineStr">
        <is>
          <t>Compat® ENject Enteral Syringe 2.5-3mL Low Dose Tip</t>
        </is>
      </c>
      <c r="C324" t="inlineStr">
        <is>
          <t>device_type</t>
        </is>
      </c>
      <c r="D324" s="8" t="inlineStr">
        <is>
          <t>PASS</t>
        </is>
      </c>
      <c r="E324" t="inlineStr">
        <is>
          <t>syringe</t>
        </is>
      </c>
      <c r="F324" t="inlineStr">
        <is>
          <t>syringe</t>
        </is>
      </c>
      <c r="G324" t="inlineStr"/>
    </row>
    <row r="325">
      <c r="A325" t="inlineStr">
        <is>
          <t>7</t>
        </is>
      </c>
      <c r="B325" t="inlineStr">
        <is>
          <t>Compat® ENject Enteral Syringe 2.5-3mL Low Dose Tip</t>
        </is>
      </c>
      <c r="C325" t="inlineStr">
        <is>
          <t>connector_standard</t>
        </is>
      </c>
      <c r="D325" s="8" t="inlineStr">
        <is>
          <t>PASS</t>
        </is>
      </c>
      <c r="E325" t="inlineStr">
        <is>
          <t>enfit</t>
        </is>
      </c>
      <c r="F325" t="inlineStr">
        <is>
          <t>enfit</t>
        </is>
      </c>
      <c r="G325" t="inlineStr"/>
    </row>
    <row r="326">
      <c r="A326" t="inlineStr">
        <is>
          <t>7</t>
        </is>
      </c>
      <c r="B326" t="inlineStr">
        <is>
          <t>Compat® ENject Enteral Syringe 5mL Low Dose Tip</t>
        </is>
      </c>
      <c r="C326" t="inlineStr">
        <is>
          <t>formulation</t>
        </is>
      </c>
      <c r="D326" s="10" t="inlineStr">
        <is>
          <t>UNKNOWN</t>
        </is>
      </c>
      <c r="E326" t="inlineStr">
        <is>
          <t>N/A</t>
        </is>
      </c>
      <c r="F326" t="inlineStr">
        <is>
          <t>syringe</t>
        </is>
      </c>
      <c r="G326" t="inlineStr">
        <is>
          <t>Catalogue does not state 'formulation' for this product</t>
        </is>
      </c>
    </row>
    <row r="327">
      <c r="A327" t="inlineStr">
        <is>
          <t>7</t>
        </is>
      </c>
      <c r="B327" t="inlineStr">
        <is>
          <t>Compat® ENject Enteral Syringe 5mL Low Dose Tip</t>
        </is>
      </c>
      <c r="C327" t="inlineStr">
        <is>
          <t>route</t>
        </is>
      </c>
      <c r="D327" s="8" t="inlineStr">
        <is>
          <t>PASS</t>
        </is>
      </c>
      <c r="E327" t="inlineStr">
        <is>
          <t>enteral</t>
        </is>
      </c>
      <c r="F327" t="inlineStr">
        <is>
          <t>enteral</t>
        </is>
      </c>
      <c r="G327" t="inlineStr"/>
    </row>
    <row r="328">
      <c r="A328" t="inlineStr">
        <is>
          <t>7</t>
        </is>
      </c>
      <c r="B328" t="inlineStr">
        <is>
          <t>Compat® ENject Enteral Syringe 5mL Low Dose Tip</t>
        </is>
      </c>
      <c r="C328" t="inlineStr">
        <is>
          <t>device_type</t>
        </is>
      </c>
      <c r="D328" s="8" t="inlineStr">
        <is>
          <t>PASS</t>
        </is>
      </c>
      <c r="E328" t="inlineStr">
        <is>
          <t>syringe</t>
        </is>
      </c>
      <c r="F328" t="inlineStr">
        <is>
          <t>syringe</t>
        </is>
      </c>
      <c r="G328" t="inlineStr"/>
    </row>
    <row r="329">
      <c r="A329" t="inlineStr">
        <is>
          <t>7</t>
        </is>
      </c>
      <c r="B329" t="inlineStr">
        <is>
          <t>Compat® ENject Enteral Syringe 5mL Low Dose Tip</t>
        </is>
      </c>
      <c r="C329" t="inlineStr">
        <is>
          <t>connector_standard</t>
        </is>
      </c>
      <c r="D329" s="8" t="inlineStr">
        <is>
          <t>PASS</t>
        </is>
      </c>
      <c r="E329" t="inlineStr">
        <is>
          <t>enfit</t>
        </is>
      </c>
      <c r="F329" t="inlineStr">
        <is>
          <t>enfit</t>
        </is>
      </c>
      <c r="G329" t="inlineStr"/>
    </row>
    <row r="330">
      <c r="A330" t="inlineStr">
        <is>
          <t>8</t>
        </is>
      </c>
      <c r="B330" t="inlineStr">
        <is>
          <t>Compat Gravity® Combiset 1.5L</t>
        </is>
      </c>
      <c r="C330" t="inlineStr">
        <is>
          <t>route</t>
        </is>
      </c>
      <c r="D330" s="8" t="inlineStr">
        <is>
          <t>PASS</t>
        </is>
      </c>
      <c r="E330" t="inlineStr">
        <is>
          <t>enteral</t>
        </is>
      </c>
      <c r="F330" t="inlineStr">
        <is>
          <t>enteral</t>
        </is>
      </c>
      <c r="G330" t="inlineStr"/>
    </row>
    <row r="331">
      <c r="A331" t="inlineStr">
        <is>
          <t>8</t>
        </is>
      </c>
      <c r="B331" t="inlineStr">
        <is>
          <t>Compat Gravity® Combiset 1.5L</t>
        </is>
      </c>
      <c r="C331" t="inlineStr">
        <is>
          <t>device_type</t>
        </is>
      </c>
      <c r="D331" s="8" t="inlineStr">
        <is>
          <t>PASS</t>
        </is>
      </c>
      <c r="E331" t="inlineStr">
        <is>
          <t>giving_set</t>
        </is>
      </c>
      <c r="F331" t="inlineStr">
        <is>
          <t>giving_set</t>
        </is>
      </c>
      <c r="G331" t="inlineStr"/>
    </row>
    <row r="332">
      <c r="A332" t="inlineStr">
        <is>
          <t>8</t>
        </is>
      </c>
      <c r="B332" t="inlineStr">
        <is>
          <t>Compat Gravity® Combiset 1.5L</t>
        </is>
      </c>
      <c r="C332" t="inlineStr">
        <is>
          <t>tube_length</t>
        </is>
      </c>
      <c r="D332" s="10" t="inlineStr">
        <is>
          <t>UNKNOWN</t>
        </is>
      </c>
      <c r="E332" t="inlineStr">
        <is>
          <t>N/A</t>
        </is>
      </c>
      <c r="F332">
        <f> 150.0 cm</f>
        <v/>
      </c>
      <c r="G332" t="inlineStr">
        <is>
          <t>Product has no value for 'tube_length'</t>
        </is>
      </c>
    </row>
    <row r="333">
      <c r="A333" t="inlineStr">
        <is>
          <t>8</t>
        </is>
      </c>
      <c r="B333" t="inlineStr">
        <is>
          <t>Compat Gravity® Combiset 1.5L</t>
        </is>
      </c>
      <c r="C333" t="inlineStr">
        <is>
          <t>connector_standard</t>
        </is>
      </c>
      <c r="D333" s="10" t="inlineStr">
        <is>
          <t>UNKNOWN</t>
        </is>
      </c>
      <c r="E333" t="inlineStr">
        <is>
          <t>N/A</t>
        </is>
      </c>
      <c r="F333">
        <f> enfit </f>
        <v/>
      </c>
      <c r="G333" t="inlineStr">
        <is>
          <t>Catalogue does not state 'connector_standard' for this product</t>
        </is>
      </c>
    </row>
    <row r="334">
      <c r="A334" t="inlineStr">
        <is>
          <t>8</t>
        </is>
      </c>
      <c r="B334" t="inlineStr">
        <is>
          <t>Compat Gravity® Combiset 1.5L</t>
        </is>
      </c>
      <c r="C334" t="inlineStr">
        <is>
          <t>pump_compatibility</t>
        </is>
      </c>
      <c r="D334" s="10" t="inlineStr">
        <is>
          <t>UNKNOWN</t>
        </is>
      </c>
      <c r="E334" t="inlineStr">
        <is>
          <t>N/A</t>
        </is>
      </c>
      <c r="F334">
        <f> B.Braun </f>
        <v/>
      </c>
      <c r="G334" t="inlineStr">
        <is>
          <t>Catalogue does not state 'pump_compatibility' for this product</t>
        </is>
      </c>
    </row>
    <row r="335">
      <c r="A335" t="inlineStr">
        <is>
          <t>8</t>
        </is>
      </c>
      <c r="B335" t="inlineStr">
        <is>
          <t>Compat Gravity® Combiset 1.5L</t>
        </is>
      </c>
      <c r="C335" t="inlineStr">
        <is>
          <t>inner_diameter</t>
        </is>
      </c>
      <c r="D335" s="10" t="inlineStr">
        <is>
          <t>UNKNOWN</t>
        </is>
      </c>
      <c r="E335" t="inlineStr">
        <is>
          <t>N/A</t>
        </is>
      </c>
      <c r="F335">
        <f> 2.5 mm</f>
        <v/>
      </c>
      <c r="G335" t="inlineStr">
        <is>
          <t>Product has no value for 'inner_diameter'</t>
        </is>
      </c>
    </row>
    <row r="336">
      <c r="A336" t="inlineStr">
        <is>
          <t>8</t>
        </is>
      </c>
      <c r="B336" t="inlineStr">
        <is>
          <t>Compat Gravity® Combiset 1.5L</t>
        </is>
      </c>
      <c r="C336" t="inlineStr">
        <is>
          <t>dehp_free</t>
        </is>
      </c>
      <c r="D336" s="8" t="inlineStr">
        <is>
          <t>PASS</t>
        </is>
      </c>
      <c r="E336" t="inlineStr">
        <is>
          <t>True</t>
        </is>
      </c>
      <c r="F336" t="inlineStr">
        <is>
          <t>True</t>
        </is>
      </c>
      <c r="G336" t="inlineStr"/>
    </row>
    <row r="337">
      <c r="A337" t="inlineStr">
        <is>
          <t>8</t>
        </is>
      </c>
      <c r="B337" t="inlineStr">
        <is>
          <t>Compat Ella® Spike Set</t>
        </is>
      </c>
      <c r="C337" t="inlineStr">
        <is>
          <t>route</t>
        </is>
      </c>
      <c r="D337" s="8" t="inlineStr">
        <is>
          <t>PASS</t>
        </is>
      </c>
      <c r="E337" t="inlineStr">
        <is>
          <t>enteral</t>
        </is>
      </c>
      <c r="F337" t="inlineStr">
        <is>
          <t>enteral</t>
        </is>
      </c>
      <c r="G337" t="inlineStr"/>
    </row>
    <row r="338">
      <c r="A338" t="inlineStr">
        <is>
          <t>8</t>
        </is>
      </c>
      <c r="B338" t="inlineStr">
        <is>
          <t>Compat Ella® Spike Set</t>
        </is>
      </c>
      <c r="C338" t="inlineStr">
        <is>
          <t>device_type</t>
        </is>
      </c>
      <c r="D338" s="8" t="inlineStr">
        <is>
          <t>PASS</t>
        </is>
      </c>
      <c r="E338" t="inlineStr">
        <is>
          <t>giving_set</t>
        </is>
      </c>
      <c r="F338" t="inlineStr">
        <is>
          <t>giving_set</t>
        </is>
      </c>
      <c r="G338" t="inlineStr"/>
    </row>
    <row r="339">
      <c r="A339" t="inlineStr">
        <is>
          <t>8</t>
        </is>
      </c>
      <c r="B339" t="inlineStr">
        <is>
          <t>Compat Ella® Spike Set</t>
        </is>
      </c>
      <c r="C339" t="inlineStr">
        <is>
          <t>tube_length</t>
        </is>
      </c>
      <c r="D339" s="10" t="inlineStr">
        <is>
          <t>UNKNOWN</t>
        </is>
      </c>
      <c r="E339" t="inlineStr">
        <is>
          <t>N/A</t>
        </is>
      </c>
      <c r="F339">
        <f> 150.0 cm</f>
        <v/>
      </c>
      <c r="G339" t="inlineStr">
        <is>
          <t>Product has no value for 'tube_length'</t>
        </is>
      </c>
    </row>
    <row r="340">
      <c r="A340" t="inlineStr">
        <is>
          <t>8</t>
        </is>
      </c>
      <c r="B340" t="inlineStr">
        <is>
          <t>Compat Ella® Spike Set</t>
        </is>
      </c>
      <c r="C340" t="inlineStr">
        <is>
          <t>connector_standard</t>
        </is>
      </c>
      <c r="D340" s="9" t="inlineStr">
        <is>
          <t>FAIL</t>
        </is>
      </c>
      <c r="E340" t="inlineStr">
        <is>
          <t>enplus</t>
        </is>
      </c>
      <c r="F340" t="inlineStr">
        <is>
          <t>enfit</t>
        </is>
      </c>
      <c r="G340" t="inlineStr">
        <is>
          <t>'enplus' != 'enfit'</t>
        </is>
      </c>
    </row>
    <row r="341">
      <c r="A341" t="inlineStr">
        <is>
          <t>8</t>
        </is>
      </c>
      <c r="B341" t="inlineStr">
        <is>
          <t>Compat Ella® Spike Set</t>
        </is>
      </c>
      <c r="C341" t="inlineStr">
        <is>
          <t>pump_compatibility</t>
        </is>
      </c>
      <c r="D341" s="9" t="inlineStr">
        <is>
          <t>FAIL</t>
        </is>
      </c>
      <c r="E341" t="inlineStr">
        <is>
          <t>Compat Ella</t>
        </is>
      </c>
      <c r="F341" t="inlineStr">
        <is>
          <t>b.braun</t>
        </is>
      </c>
      <c r="G341" t="inlineStr">
        <is>
          <t>'compat ella' != 'b.braun'</t>
        </is>
      </c>
    </row>
    <row r="342">
      <c r="A342" t="inlineStr">
        <is>
          <t>8</t>
        </is>
      </c>
      <c r="B342" t="inlineStr">
        <is>
          <t>Compat Ella® Spike Set</t>
        </is>
      </c>
      <c r="C342" t="inlineStr">
        <is>
          <t>inner_diameter</t>
        </is>
      </c>
      <c r="D342" s="10" t="inlineStr">
        <is>
          <t>UNKNOWN</t>
        </is>
      </c>
      <c r="E342" t="inlineStr">
        <is>
          <t>N/A</t>
        </is>
      </c>
      <c r="F342">
        <f> 2.5 mm</f>
        <v/>
      </c>
      <c r="G342" t="inlineStr">
        <is>
          <t>Product has no value for 'inner_diameter'</t>
        </is>
      </c>
    </row>
    <row r="343">
      <c r="A343" t="inlineStr">
        <is>
          <t>8</t>
        </is>
      </c>
      <c r="B343" t="inlineStr">
        <is>
          <t>Compat Ella® Spike Set</t>
        </is>
      </c>
      <c r="C343" t="inlineStr">
        <is>
          <t>dehp_free</t>
        </is>
      </c>
      <c r="D343" s="8" t="inlineStr">
        <is>
          <t>PASS</t>
        </is>
      </c>
      <c r="E343" t="inlineStr">
        <is>
          <t>True</t>
        </is>
      </c>
      <c r="F343" t="inlineStr">
        <is>
          <t>True</t>
        </is>
      </c>
      <c r="G343" t="inlineStr"/>
    </row>
    <row r="344">
      <c r="A344" t="inlineStr">
        <is>
          <t>8</t>
        </is>
      </c>
      <c r="B344" t="inlineStr">
        <is>
          <t>Compat Ella® Universal Set</t>
        </is>
      </c>
      <c r="C344" t="inlineStr">
        <is>
          <t>route</t>
        </is>
      </c>
      <c r="D344" s="8" t="inlineStr">
        <is>
          <t>PASS</t>
        </is>
      </c>
      <c r="E344" t="inlineStr">
        <is>
          <t>enteral</t>
        </is>
      </c>
      <c r="F344" t="inlineStr">
        <is>
          <t>enteral</t>
        </is>
      </c>
      <c r="G344" t="inlineStr"/>
    </row>
    <row r="345">
      <c r="A345" t="inlineStr">
        <is>
          <t>8</t>
        </is>
      </c>
      <c r="B345" t="inlineStr">
        <is>
          <t>Compat Ella® Universal Set</t>
        </is>
      </c>
      <c r="C345" t="inlineStr">
        <is>
          <t>device_type</t>
        </is>
      </c>
      <c r="D345" s="8" t="inlineStr">
        <is>
          <t>PASS</t>
        </is>
      </c>
      <c r="E345" t="inlineStr">
        <is>
          <t>giving_set</t>
        </is>
      </c>
      <c r="F345" t="inlineStr">
        <is>
          <t>giving_set</t>
        </is>
      </c>
      <c r="G345" t="inlineStr"/>
    </row>
    <row r="346">
      <c r="A346" t="inlineStr">
        <is>
          <t>8</t>
        </is>
      </c>
      <c r="B346" t="inlineStr">
        <is>
          <t>Compat Ella® Universal Set</t>
        </is>
      </c>
      <c r="C346" t="inlineStr">
        <is>
          <t>tube_length</t>
        </is>
      </c>
      <c r="D346" s="10" t="inlineStr">
        <is>
          <t>UNKNOWN</t>
        </is>
      </c>
      <c r="E346" t="inlineStr">
        <is>
          <t>N/A</t>
        </is>
      </c>
      <c r="F346">
        <f> 150.0 cm</f>
        <v/>
      </c>
      <c r="G346" t="inlineStr">
        <is>
          <t>Product has no value for 'tube_length'</t>
        </is>
      </c>
    </row>
    <row r="347">
      <c r="A347" t="inlineStr">
        <is>
          <t>8</t>
        </is>
      </c>
      <c r="B347" t="inlineStr">
        <is>
          <t>Compat Ella® Universal Set</t>
        </is>
      </c>
      <c r="C347" t="inlineStr">
        <is>
          <t>connector_standard</t>
        </is>
      </c>
      <c r="D347" s="9" t="inlineStr">
        <is>
          <t>FAIL</t>
        </is>
      </c>
      <c r="E347" t="inlineStr">
        <is>
          <t>enplus</t>
        </is>
      </c>
      <c r="F347" t="inlineStr">
        <is>
          <t>enfit</t>
        </is>
      </c>
      <c r="G347" t="inlineStr">
        <is>
          <t>'enplus' != 'enfit'</t>
        </is>
      </c>
    </row>
    <row r="348">
      <c r="A348" t="inlineStr">
        <is>
          <t>8</t>
        </is>
      </c>
      <c r="B348" t="inlineStr">
        <is>
          <t>Compat Ella® Universal Set</t>
        </is>
      </c>
      <c r="C348" t="inlineStr">
        <is>
          <t>pump_compatibility</t>
        </is>
      </c>
      <c r="D348" s="9" t="inlineStr">
        <is>
          <t>FAIL</t>
        </is>
      </c>
      <c r="E348" t="inlineStr">
        <is>
          <t>Compat Ella</t>
        </is>
      </c>
      <c r="F348" t="inlineStr">
        <is>
          <t>b.braun</t>
        </is>
      </c>
      <c r="G348" t="inlineStr">
        <is>
          <t>'compat ella' != 'b.braun'</t>
        </is>
      </c>
    </row>
    <row r="349">
      <c r="A349" t="inlineStr">
        <is>
          <t>8</t>
        </is>
      </c>
      <c r="B349" t="inlineStr">
        <is>
          <t>Compat Ella® Universal Set</t>
        </is>
      </c>
      <c r="C349" t="inlineStr">
        <is>
          <t>inner_diameter</t>
        </is>
      </c>
      <c r="D349" s="10" t="inlineStr">
        <is>
          <t>UNKNOWN</t>
        </is>
      </c>
      <c r="E349" t="inlineStr">
        <is>
          <t>N/A</t>
        </is>
      </c>
      <c r="F349">
        <f> 2.5 mm</f>
        <v/>
      </c>
      <c r="G349" t="inlineStr">
        <is>
          <t>Product has no value for 'inner_diameter'</t>
        </is>
      </c>
    </row>
    <row r="350">
      <c r="A350" t="inlineStr">
        <is>
          <t>8</t>
        </is>
      </c>
      <c r="B350" t="inlineStr">
        <is>
          <t>Compat Ella® Universal Set</t>
        </is>
      </c>
      <c r="C350" t="inlineStr">
        <is>
          <t>dehp_free</t>
        </is>
      </c>
      <c r="D350" s="8" t="inlineStr">
        <is>
          <t>PASS</t>
        </is>
      </c>
      <c r="E350" t="inlineStr">
        <is>
          <t>True</t>
        </is>
      </c>
      <c r="F350" t="inlineStr">
        <is>
          <t>True</t>
        </is>
      </c>
      <c r="G350" t="inlineStr"/>
    </row>
    <row r="351">
      <c r="A351" t="inlineStr">
        <is>
          <t>9</t>
        </is>
      </c>
      <c r="B351" t="inlineStr">
        <is>
          <t>Compat® Adapter ENFit® Transition Kit</t>
        </is>
      </c>
      <c r="C351" t="inlineStr">
        <is>
          <t>device_type</t>
        </is>
      </c>
      <c r="D351" s="8" t="inlineStr">
        <is>
          <t>PASS</t>
        </is>
      </c>
      <c r="E351" t="inlineStr">
        <is>
          <t>adapter</t>
        </is>
      </c>
      <c r="F351" t="inlineStr">
        <is>
          <t>adapter</t>
        </is>
      </c>
      <c r="G351" t="inlineStr"/>
    </row>
    <row r="352">
      <c r="A352" t="inlineStr">
        <is>
          <t>9</t>
        </is>
      </c>
      <c r="B352" t="inlineStr">
        <is>
          <t>Compat® Adapter ENFit® Transition Kit</t>
        </is>
      </c>
      <c r="C352" t="inlineStr">
        <is>
          <t>connector_standard</t>
        </is>
      </c>
      <c r="D352" s="9" t="inlineStr">
        <is>
          <t>FAIL</t>
        </is>
      </c>
      <c r="E352" t="inlineStr">
        <is>
          <t>enfit</t>
        </is>
      </c>
      <c r="F352" t="inlineStr">
        <is>
          <t>enplus</t>
        </is>
      </c>
      <c r="G352" t="inlineStr">
        <is>
          <t>'enfit' != 'enplus'</t>
        </is>
      </c>
    </row>
    <row r="353">
      <c r="A353" t="inlineStr">
        <is>
          <t>10</t>
        </is>
      </c>
      <c r="B353" t="inlineStr">
        <is>
          <t>Compat® Flexibaggle® 1.5L</t>
        </is>
      </c>
      <c r="C353" t="inlineStr">
        <is>
          <t>route</t>
        </is>
      </c>
      <c r="D353" s="8" t="inlineStr">
        <is>
          <t>PASS</t>
        </is>
      </c>
      <c r="E353" t="inlineStr">
        <is>
          <t>enteral</t>
        </is>
      </c>
      <c r="F353" t="inlineStr">
        <is>
          <t>enteral</t>
        </is>
      </c>
      <c r="G353" t="inlineStr"/>
    </row>
    <row r="354">
      <c r="A354" t="inlineStr">
        <is>
          <t>10</t>
        </is>
      </c>
      <c r="B354" t="inlineStr">
        <is>
          <t>Compat® Flexibaggle® 1.5L</t>
        </is>
      </c>
      <c r="C354" t="inlineStr">
        <is>
          <t>device_type</t>
        </is>
      </c>
      <c r="D354" s="8" t="inlineStr">
        <is>
          <t>PASS</t>
        </is>
      </c>
      <c r="E354" t="inlineStr">
        <is>
          <t>container</t>
        </is>
      </c>
      <c r="F354" t="inlineStr">
        <is>
          <t>container</t>
        </is>
      </c>
      <c r="G354" t="inlineStr"/>
    </row>
    <row r="355">
      <c r="A355" t="inlineStr">
        <is>
          <t>11</t>
        </is>
      </c>
      <c r="B355" t="inlineStr">
        <is>
          <t>Compat® Adapter ENFit® Transition Kit</t>
        </is>
      </c>
      <c r="C355" t="inlineStr">
        <is>
          <t>route</t>
        </is>
      </c>
      <c r="D355" s="8" t="inlineStr">
        <is>
          <t>PASS</t>
        </is>
      </c>
      <c r="E355" t="inlineStr">
        <is>
          <t>enteral</t>
        </is>
      </c>
      <c r="F355" t="inlineStr">
        <is>
          <t>enteral</t>
        </is>
      </c>
      <c r="G355" t="inlineStr"/>
    </row>
    <row r="356">
      <c r="A356" t="inlineStr">
        <is>
          <t>11</t>
        </is>
      </c>
      <c r="B356" t="inlineStr">
        <is>
          <t>Compat® Adapter ENFit® Transition Kit</t>
        </is>
      </c>
      <c r="C356" t="inlineStr">
        <is>
          <t>device_type</t>
        </is>
      </c>
      <c r="D356" s="8" t="inlineStr">
        <is>
          <t>PASS</t>
        </is>
      </c>
      <c r="E356" t="inlineStr">
        <is>
          <t>adapter</t>
        </is>
      </c>
      <c r="F356" t="inlineStr">
        <is>
          <t>adapter</t>
        </is>
      </c>
      <c r="G356" t="inlineStr"/>
    </row>
    <row r="357">
      <c r="A357" t="inlineStr">
        <is>
          <t>11</t>
        </is>
      </c>
      <c r="B357" t="inlineStr">
        <is>
          <t>Compat® Adapter ENFit® Transition Kit</t>
        </is>
      </c>
      <c r="C357" t="inlineStr">
        <is>
          <t>connector_standard</t>
        </is>
      </c>
      <c r="D357" s="8" t="inlineStr">
        <is>
          <t>PASS</t>
        </is>
      </c>
      <c r="E357" t="inlineStr">
        <is>
          <t>enfit</t>
        </is>
      </c>
      <c r="F357" t="inlineStr">
        <is>
          <t>enfit</t>
        </is>
      </c>
      <c r="G357" t="inlineStr"/>
    </row>
    <row r="358">
      <c r="A358" t="inlineStr">
        <is>
          <t>11</t>
        </is>
      </c>
      <c r="B358" t="inlineStr">
        <is>
          <t>Compat® Adapter ENFit® Transition Kit</t>
        </is>
      </c>
      <c r="C358" t="inlineStr">
        <is>
          <t>latex_free</t>
        </is>
      </c>
      <c r="D358" s="8" t="inlineStr">
        <is>
          <t>PASS</t>
        </is>
      </c>
      <c r="E358" t="inlineStr">
        <is>
          <t>True</t>
        </is>
      </c>
      <c r="F358" t="inlineStr">
        <is>
          <t>True</t>
        </is>
      </c>
      <c r="G358" t="inlineStr"/>
    </row>
    <row r="359">
      <c r="A359" t="inlineStr">
        <is>
          <t>12</t>
        </is>
      </c>
      <c r="B359" t="inlineStr">
        <is>
          <t>Compat® Adapter ENFit® Transition Kit</t>
        </is>
      </c>
      <c r="C359" t="inlineStr">
        <is>
          <t>route</t>
        </is>
      </c>
      <c r="D359" s="8" t="inlineStr">
        <is>
          <t>PASS</t>
        </is>
      </c>
      <c r="E359" t="inlineStr">
        <is>
          <t>enteral</t>
        </is>
      </c>
      <c r="F359" t="inlineStr">
        <is>
          <t>enteral</t>
        </is>
      </c>
      <c r="G359" t="inlineStr"/>
    </row>
    <row r="360">
      <c r="A360" t="inlineStr">
        <is>
          <t>12</t>
        </is>
      </c>
      <c r="B360" t="inlineStr">
        <is>
          <t>Compat® Adapter ENFit® Transition Kit</t>
        </is>
      </c>
      <c r="C360" t="inlineStr">
        <is>
          <t>device_type</t>
        </is>
      </c>
      <c r="D360" s="8" t="inlineStr">
        <is>
          <t>PASS</t>
        </is>
      </c>
      <c r="E360" t="inlineStr">
        <is>
          <t>adapter</t>
        </is>
      </c>
      <c r="F360" t="inlineStr">
        <is>
          <t>adapter</t>
        </is>
      </c>
      <c r="G360" t="inlineStr"/>
    </row>
    <row r="361">
      <c r="A361" t="inlineStr">
        <is>
          <t>12</t>
        </is>
      </c>
      <c r="B361" t="inlineStr">
        <is>
          <t>Compat® Adapter ENFit® Transition Kit</t>
        </is>
      </c>
      <c r="C361" t="inlineStr">
        <is>
          <t>connector_standard</t>
        </is>
      </c>
      <c r="D361" s="8" t="inlineStr">
        <is>
          <t>PASS</t>
        </is>
      </c>
      <c r="E361" t="inlineStr">
        <is>
          <t>enfit</t>
        </is>
      </c>
      <c r="F361" t="inlineStr">
        <is>
          <t>enfit</t>
        </is>
      </c>
      <c r="G361" t="inlineStr"/>
    </row>
    <row r="362">
      <c r="A362" t="inlineStr">
        <is>
          <t>12</t>
        </is>
      </c>
      <c r="B362" t="inlineStr">
        <is>
          <t>Compat® Adapter ENFit® Transition Kit</t>
        </is>
      </c>
      <c r="C362" t="inlineStr">
        <is>
          <t>latex_free</t>
        </is>
      </c>
      <c r="D362" s="8" t="inlineStr">
        <is>
          <t>PASS</t>
        </is>
      </c>
      <c r="E362" t="inlineStr">
        <is>
          <t>True</t>
        </is>
      </c>
      <c r="F362" t="inlineStr">
        <is>
          <t>True</t>
        </is>
      </c>
      <c r="G362" t="inlineStr"/>
    </row>
    <row r="363">
      <c r="A363" t="inlineStr">
        <is>
          <t>13*</t>
        </is>
      </c>
      <c r="B363" t="inlineStr">
        <is>
          <t>Compat Ella® Pump</t>
        </is>
      </c>
      <c r="C363" t="inlineStr">
        <is>
          <t>route</t>
        </is>
      </c>
      <c r="D363" s="8" t="inlineStr">
        <is>
          <t>PASS</t>
        </is>
      </c>
      <c r="E363" t="inlineStr">
        <is>
          <t>enteral</t>
        </is>
      </c>
      <c r="F363" t="inlineStr">
        <is>
          <t>enteral</t>
        </is>
      </c>
      <c r="G363" t="inlineStr"/>
    </row>
    <row r="364">
      <c r="A364" t="inlineStr">
        <is>
          <t>13*</t>
        </is>
      </c>
      <c r="B364" t="inlineStr">
        <is>
          <t>Compat Ella® Pump</t>
        </is>
      </c>
      <c r="C364" t="inlineStr">
        <is>
          <t>device_type</t>
        </is>
      </c>
      <c r="D364" s="8" t="inlineStr">
        <is>
          <t>PASS</t>
        </is>
      </c>
      <c r="E364" t="inlineStr">
        <is>
          <t>pump</t>
        </is>
      </c>
      <c r="F364" t="inlineStr">
        <is>
          <t>pump</t>
        </is>
      </c>
      <c r="G364" t="inlineStr"/>
    </row>
    <row r="365">
      <c r="A365" t="inlineStr">
        <is>
          <t>13*</t>
        </is>
      </c>
      <c r="B365" t="inlineStr">
        <is>
          <t>Compat Ella® Pump</t>
        </is>
      </c>
      <c r="C365" t="inlineStr">
        <is>
          <t>connector_standard</t>
        </is>
      </c>
      <c r="D365" s="10" t="inlineStr">
        <is>
          <t>UNKNOWN</t>
        </is>
      </c>
      <c r="E365" t="inlineStr">
        <is>
          <t>N/A</t>
        </is>
      </c>
      <c r="F365">
        <f> enfit </f>
        <v/>
      </c>
      <c r="G365" t="inlineStr">
        <is>
          <t>Catalogue does not state 'connector_standard' for this product</t>
        </is>
      </c>
    </row>
    <row r="366">
      <c r="A366" t="inlineStr">
        <is>
          <t>13*</t>
        </is>
      </c>
      <c r="B366" t="inlineStr">
        <is>
          <t>Compat Ella® Pump</t>
        </is>
      </c>
      <c r="C366" t="inlineStr">
        <is>
          <t>pump_compatibility</t>
        </is>
      </c>
      <c r="D366" s="10" t="inlineStr">
        <is>
          <t>UNKNOWN</t>
        </is>
      </c>
      <c r="E366" t="inlineStr">
        <is>
          <t>N/A</t>
        </is>
      </c>
      <c r="F366">
        <f> Enteroport Plus </f>
        <v/>
      </c>
      <c r="G366" t="inlineStr">
        <is>
          <t>Catalogue does not state 'pump_compatibility' for this product</t>
        </is>
      </c>
    </row>
    <row r="367">
      <c r="A367" t="inlineStr">
        <is>
          <t>13*</t>
        </is>
      </c>
      <c r="B367" t="inlineStr">
        <is>
          <t>Compat Ella® Pump</t>
        </is>
      </c>
      <c r="C367" t="inlineStr">
        <is>
          <t>latex_free</t>
        </is>
      </c>
      <c r="D367" s="10" t="inlineStr">
        <is>
          <t>UNKNOWN</t>
        </is>
      </c>
      <c r="E367" t="inlineStr">
        <is>
          <t>N/A</t>
        </is>
      </c>
      <c r="F367">
        <f> ? </f>
        <v/>
      </c>
      <c r="G367" t="inlineStr">
        <is>
          <t>Catalogue does not state 'latex_free' for this product</t>
        </is>
      </c>
    </row>
    <row r="368">
      <c r="A368" t="inlineStr">
        <is>
          <t>14*</t>
        </is>
      </c>
      <c r="B368" t="inlineStr">
        <is>
          <t>Compat Ella® Pump</t>
        </is>
      </c>
      <c r="C368" t="inlineStr">
        <is>
          <t>route</t>
        </is>
      </c>
      <c r="D368" s="8" t="inlineStr">
        <is>
          <t>PASS</t>
        </is>
      </c>
      <c r="E368" t="inlineStr">
        <is>
          <t>enteral</t>
        </is>
      </c>
      <c r="F368" t="inlineStr">
        <is>
          <t>enteral</t>
        </is>
      </c>
      <c r="G368" t="inlineStr"/>
    </row>
    <row r="369">
      <c r="A369" t="inlineStr">
        <is>
          <t>14*</t>
        </is>
      </c>
      <c r="B369" t="inlineStr">
        <is>
          <t>Compat Ella® Pump</t>
        </is>
      </c>
      <c r="C369" t="inlineStr">
        <is>
          <t>device_type</t>
        </is>
      </c>
      <c r="D369" s="8" t="inlineStr">
        <is>
          <t>PASS</t>
        </is>
      </c>
      <c r="E369" t="inlineStr">
        <is>
          <t>pump</t>
        </is>
      </c>
      <c r="F369" t="inlineStr">
        <is>
          <t>pump</t>
        </is>
      </c>
      <c r="G369" t="inlineStr"/>
    </row>
    <row r="370">
      <c r="A370" t="inlineStr">
        <is>
          <t>14*</t>
        </is>
      </c>
      <c r="B370" t="inlineStr">
        <is>
          <t>Compat Ella® Pump</t>
        </is>
      </c>
      <c r="C370" t="inlineStr">
        <is>
          <t>connector_standard</t>
        </is>
      </c>
      <c r="D370" s="10" t="inlineStr">
        <is>
          <t>UNKNOWN</t>
        </is>
      </c>
      <c r="E370" t="inlineStr">
        <is>
          <t>N/A</t>
        </is>
      </c>
      <c r="F370">
        <f> enfit </f>
        <v/>
      </c>
      <c r="G370" t="inlineStr">
        <is>
          <t>Catalogue does not state 'connector_standard' for this product</t>
        </is>
      </c>
    </row>
    <row r="371">
      <c r="A371" t="inlineStr">
        <is>
          <t>14*</t>
        </is>
      </c>
      <c r="B371" t="inlineStr">
        <is>
          <t>Compat Ella® Pump</t>
        </is>
      </c>
      <c r="C371" t="inlineStr">
        <is>
          <t>pump_compatibility</t>
        </is>
      </c>
      <c r="D371" s="10" t="inlineStr">
        <is>
          <t>UNKNOWN</t>
        </is>
      </c>
      <c r="E371" t="inlineStr">
        <is>
          <t>N/A</t>
        </is>
      </c>
      <c r="F371">
        <f> Enteroport Plus </f>
        <v/>
      </c>
      <c r="G371" t="inlineStr">
        <is>
          <t>Catalogue does not state 'pump_compatibility' for this product</t>
        </is>
      </c>
    </row>
    <row r="372">
      <c r="A372" t="inlineStr">
        <is>
          <t>14*</t>
        </is>
      </c>
      <c r="B372" t="inlineStr">
        <is>
          <t>Compat Ella® Pump</t>
        </is>
      </c>
      <c r="C372" t="inlineStr">
        <is>
          <t>latex_free</t>
        </is>
      </c>
      <c r="D372" s="10" t="inlineStr">
        <is>
          <t>UNKNOWN</t>
        </is>
      </c>
      <c r="E372" t="inlineStr">
        <is>
          <t>N/A</t>
        </is>
      </c>
      <c r="F372">
        <f> ? </f>
        <v/>
      </c>
      <c r="G372" t="inlineStr">
        <is>
          <t>Catalogue does not state 'latex_free' for this product</t>
        </is>
      </c>
    </row>
    <row r="373">
      <c r="A373" t="inlineStr">
        <is>
          <t>15</t>
        </is>
      </c>
      <c r="B373" t="inlineStr">
        <is>
          <t>Compat® Adapter ENFit® Transition Kit</t>
        </is>
      </c>
      <c r="C373" t="inlineStr">
        <is>
          <t>route</t>
        </is>
      </c>
      <c r="D373" s="8" t="inlineStr">
        <is>
          <t>PASS</t>
        </is>
      </c>
      <c r="E373" t="inlineStr">
        <is>
          <t>enteral</t>
        </is>
      </c>
      <c r="F373" t="inlineStr">
        <is>
          <t>enteral</t>
        </is>
      </c>
      <c r="G373" t="inlineStr"/>
    </row>
    <row r="374">
      <c r="A374" t="inlineStr">
        <is>
          <t>15</t>
        </is>
      </c>
      <c r="B374" t="inlineStr">
        <is>
          <t>Compat® Adapter ENFit® Transition Kit</t>
        </is>
      </c>
      <c r="C374" t="inlineStr">
        <is>
          <t>device_type</t>
        </is>
      </c>
      <c r="D374" s="8" t="inlineStr">
        <is>
          <t>PASS</t>
        </is>
      </c>
      <c r="E374" t="inlineStr">
        <is>
          <t>adapter</t>
        </is>
      </c>
      <c r="F374" t="inlineStr">
        <is>
          <t>adapter</t>
        </is>
      </c>
      <c r="G374" t="inlineStr"/>
    </row>
    <row r="375">
      <c r="A375" t="inlineStr">
        <is>
          <t>15</t>
        </is>
      </c>
      <c r="B375" t="inlineStr">
        <is>
          <t>Compat® Adapter ENFit® Transition Kit</t>
        </is>
      </c>
      <c r="C375" t="inlineStr">
        <is>
          <t>connector_standard</t>
        </is>
      </c>
      <c r="D375" s="8" t="inlineStr">
        <is>
          <t>PASS</t>
        </is>
      </c>
      <c r="E375" t="inlineStr">
        <is>
          <t>enfit</t>
        </is>
      </c>
      <c r="F375" t="inlineStr">
        <is>
          <t>enfit</t>
        </is>
      </c>
      <c r="G375" t="inlineStr"/>
    </row>
    <row r="376">
      <c r="A376" t="inlineStr">
        <is>
          <t>15</t>
        </is>
      </c>
      <c r="B376" t="inlineStr">
        <is>
          <t>Compat® Adapter ENFit® Transition Kit</t>
        </is>
      </c>
      <c r="C376" t="inlineStr">
        <is>
          <t>pump_compatibility</t>
        </is>
      </c>
      <c r="D376" s="10" t="inlineStr">
        <is>
          <t>UNKNOWN</t>
        </is>
      </c>
      <c r="E376" t="inlineStr">
        <is>
          <t>N/A</t>
        </is>
      </c>
      <c r="F376">
        <f> Infusomat Space </f>
        <v/>
      </c>
      <c r="G376" t="inlineStr">
        <is>
          <t>Catalogue does not state 'pump_compatibility' for this product</t>
        </is>
      </c>
    </row>
    <row r="377">
      <c r="A377" t="inlineStr">
        <is>
          <t>15</t>
        </is>
      </c>
      <c r="B377" t="inlineStr">
        <is>
          <t>Compat® Adapter ENFit® Transition Kit</t>
        </is>
      </c>
      <c r="C377" t="inlineStr">
        <is>
          <t>latex_free</t>
        </is>
      </c>
      <c r="D377" s="8" t="inlineStr">
        <is>
          <t>PASS</t>
        </is>
      </c>
      <c r="E377" t="inlineStr">
        <is>
          <t>True</t>
        </is>
      </c>
      <c r="F377" t="inlineStr">
        <is>
          <t>True</t>
        </is>
      </c>
      <c r="G377" t="inlineStr"/>
    </row>
    <row r="378">
      <c r="A378" t="inlineStr">
        <is>
          <t>16</t>
        </is>
      </c>
      <c r="B378" t="inlineStr">
        <is>
          <t>Compat Ella® Pump</t>
        </is>
      </c>
      <c r="C378" t="inlineStr">
        <is>
          <t>route</t>
        </is>
      </c>
      <c r="D378" s="8" t="inlineStr">
        <is>
          <t>PASS</t>
        </is>
      </c>
      <c r="E378" t="inlineStr">
        <is>
          <t>enteral</t>
        </is>
      </c>
      <c r="F378" t="inlineStr">
        <is>
          <t>enteral</t>
        </is>
      </c>
      <c r="G378" t="inlineStr"/>
    </row>
    <row r="379">
      <c r="A379" t="inlineStr">
        <is>
          <t>16</t>
        </is>
      </c>
      <c r="B379" t="inlineStr">
        <is>
          <t>Compat Ella® Pump</t>
        </is>
      </c>
      <c r="C379" t="inlineStr">
        <is>
          <t>device_type</t>
        </is>
      </c>
      <c r="D379" s="8" t="inlineStr">
        <is>
          <t>PASS</t>
        </is>
      </c>
      <c r="E379" t="inlineStr">
        <is>
          <t>pump</t>
        </is>
      </c>
      <c r="F379" t="inlineStr">
        <is>
          <t>pump</t>
        </is>
      </c>
      <c r="G379" t="inlineStr"/>
    </row>
    <row r="380">
      <c r="A380" t="inlineStr">
        <is>
          <t>16</t>
        </is>
      </c>
      <c r="B380" t="inlineStr">
        <is>
          <t>Compat Ella® Pump</t>
        </is>
      </c>
      <c r="C380" t="inlineStr">
        <is>
          <t>connector_standard</t>
        </is>
      </c>
      <c r="D380" s="10" t="inlineStr">
        <is>
          <t>UNKNOWN</t>
        </is>
      </c>
      <c r="E380" t="inlineStr">
        <is>
          <t>N/A</t>
        </is>
      </c>
      <c r="F380">
        <f> enfit </f>
        <v/>
      </c>
      <c r="G380" t="inlineStr">
        <is>
          <t>Catalogue does not state 'connector_standard' for this product</t>
        </is>
      </c>
    </row>
    <row r="381">
      <c r="A381" t="inlineStr">
        <is>
          <t>16</t>
        </is>
      </c>
      <c r="B381" t="inlineStr">
        <is>
          <t>Compat Ella® Pump</t>
        </is>
      </c>
      <c r="C381" t="inlineStr">
        <is>
          <t>pump_compatibility</t>
        </is>
      </c>
      <c r="D381" s="10" t="inlineStr">
        <is>
          <t>UNKNOWN</t>
        </is>
      </c>
      <c r="E381" t="inlineStr">
        <is>
          <t>N/A</t>
        </is>
      </c>
      <c r="F381">
        <f> Infusomat Space </f>
        <v/>
      </c>
      <c r="G381" t="inlineStr">
        <is>
          <t>Catalogue does not state 'pump_compatibility' for this product</t>
        </is>
      </c>
    </row>
    <row r="382">
      <c r="A382" t="inlineStr">
        <is>
          <t>16</t>
        </is>
      </c>
      <c r="B382" t="inlineStr">
        <is>
          <t>Compat Ella® Pump</t>
        </is>
      </c>
      <c r="C382" t="inlineStr">
        <is>
          <t>latex_free</t>
        </is>
      </c>
      <c r="D382" s="10" t="inlineStr">
        <is>
          <t>UNKNOWN</t>
        </is>
      </c>
      <c r="E382" t="inlineStr">
        <is>
          <t>N/A</t>
        </is>
      </c>
      <c r="F382">
        <f> ? </f>
        <v/>
      </c>
      <c r="G382" t="inlineStr">
        <is>
          <t>Catalogue does not state 'latex_free' for this product</t>
        </is>
      </c>
    </row>
    <row r="383">
      <c r="A383" t="inlineStr">
        <is>
          <t>17</t>
        </is>
      </c>
      <c r="B383" t="inlineStr">
        <is>
          <t>Compat® Adapter ENFit® Transition Kit</t>
        </is>
      </c>
      <c r="C383" t="inlineStr">
        <is>
          <t>route</t>
        </is>
      </c>
      <c r="D383" s="8" t="inlineStr">
        <is>
          <t>PASS</t>
        </is>
      </c>
      <c r="E383" t="inlineStr">
        <is>
          <t>enteral</t>
        </is>
      </c>
      <c r="F383" t="inlineStr">
        <is>
          <t>enteral</t>
        </is>
      </c>
      <c r="G383" t="inlineStr"/>
    </row>
    <row r="384">
      <c r="A384" t="inlineStr">
        <is>
          <t>17</t>
        </is>
      </c>
      <c r="B384" t="inlineStr">
        <is>
          <t>Compat® Adapter ENFit® Transition Kit</t>
        </is>
      </c>
      <c r="C384" t="inlineStr">
        <is>
          <t>device_type</t>
        </is>
      </c>
      <c r="D384" s="8" t="inlineStr">
        <is>
          <t>PASS</t>
        </is>
      </c>
      <c r="E384" t="inlineStr">
        <is>
          <t>adapter</t>
        </is>
      </c>
      <c r="F384" t="inlineStr">
        <is>
          <t>adapter</t>
        </is>
      </c>
      <c r="G384" t="inlineStr"/>
    </row>
    <row r="385">
      <c r="A385" t="inlineStr">
        <is>
          <t>17</t>
        </is>
      </c>
      <c r="B385" t="inlineStr">
        <is>
          <t>Compat® Adapter ENFit® Transition Kit</t>
        </is>
      </c>
      <c r="C385" t="inlineStr">
        <is>
          <t>connector_standard</t>
        </is>
      </c>
      <c r="D385" s="8" t="inlineStr">
        <is>
          <t>PASS</t>
        </is>
      </c>
      <c r="E385" t="inlineStr">
        <is>
          <t>enfit</t>
        </is>
      </c>
      <c r="F385" t="inlineStr">
        <is>
          <t>enfit</t>
        </is>
      </c>
      <c r="G385" t="inlineStr"/>
    </row>
    <row r="386">
      <c r="A386" t="inlineStr">
        <is>
          <t>17</t>
        </is>
      </c>
      <c r="B386" t="inlineStr">
        <is>
          <t>Compat® Adapter ENFit® Transition Kit</t>
        </is>
      </c>
      <c r="C386" t="inlineStr">
        <is>
          <t>pump_compatibility</t>
        </is>
      </c>
      <c r="D386" s="10" t="inlineStr">
        <is>
          <t>UNKNOWN</t>
        </is>
      </c>
      <c r="E386" t="inlineStr">
        <is>
          <t>N/A</t>
        </is>
      </c>
      <c r="F386">
        <f> Infusomat Compact Plus </f>
        <v/>
      </c>
      <c r="G386" t="inlineStr">
        <is>
          <t>Catalogue does not state 'pump_compatibility' for this product</t>
        </is>
      </c>
    </row>
    <row r="387">
      <c r="A387" t="inlineStr">
        <is>
          <t>17</t>
        </is>
      </c>
      <c r="B387" t="inlineStr">
        <is>
          <t>Compat® Adapter ENFit® Transition Kit</t>
        </is>
      </c>
      <c r="C387" t="inlineStr">
        <is>
          <t>latex_free</t>
        </is>
      </c>
      <c r="D387" s="8" t="inlineStr">
        <is>
          <t>PASS</t>
        </is>
      </c>
      <c r="E387" t="inlineStr">
        <is>
          <t>True</t>
        </is>
      </c>
      <c r="F387" t="inlineStr">
        <is>
          <t>True</t>
        </is>
      </c>
      <c r="G387" t="inlineStr"/>
    </row>
    <row r="388">
      <c r="A388" t="inlineStr">
        <is>
          <t>18</t>
        </is>
      </c>
      <c r="B388" t="inlineStr">
        <is>
          <t>Compat Ella® Pump</t>
        </is>
      </c>
      <c r="C388" t="inlineStr">
        <is>
          <t>route</t>
        </is>
      </c>
      <c r="D388" s="8" t="inlineStr">
        <is>
          <t>PASS</t>
        </is>
      </c>
      <c r="E388" t="inlineStr">
        <is>
          <t>enteral</t>
        </is>
      </c>
      <c r="F388" t="inlineStr">
        <is>
          <t>enteral</t>
        </is>
      </c>
      <c r="G388" t="inlineStr"/>
    </row>
    <row r="389">
      <c r="A389" t="inlineStr">
        <is>
          <t>18</t>
        </is>
      </c>
      <c r="B389" t="inlineStr">
        <is>
          <t>Compat Ella® Pump</t>
        </is>
      </c>
      <c r="C389" t="inlineStr">
        <is>
          <t>device_type</t>
        </is>
      </c>
      <c r="D389" s="8" t="inlineStr">
        <is>
          <t>PASS</t>
        </is>
      </c>
      <c r="E389" t="inlineStr">
        <is>
          <t>pump</t>
        </is>
      </c>
      <c r="F389" t="inlineStr">
        <is>
          <t>pump</t>
        </is>
      </c>
      <c r="G389" t="inlineStr"/>
    </row>
    <row r="390">
      <c r="A390" t="inlineStr">
        <is>
          <t>18</t>
        </is>
      </c>
      <c r="B390" t="inlineStr">
        <is>
          <t>Compat Ella® Pump</t>
        </is>
      </c>
      <c r="C390" t="inlineStr">
        <is>
          <t>connector_standard</t>
        </is>
      </c>
      <c r="D390" s="10" t="inlineStr">
        <is>
          <t>UNKNOWN</t>
        </is>
      </c>
      <c r="E390" t="inlineStr">
        <is>
          <t>N/A</t>
        </is>
      </c>
      <c r="F390">
        <f> enfit </f>
        <v/>
      </c>
      <c r="G390" t="inlineStr">
        <is>
          <t>Catalogue does not state 'connector_standard' for this product</t>
        </is>
      </c>
    </row>
    <row r="391">
      <c r="A391" t="inlineStr">
        <is>
          <t>18</t>
        </is>
      </c>
      <c r="B391" t="inlineStr">
        <is>
          <t>Compat Ella® Pump</t>
        </is>
      </c>
      <c r="C391" t="inlineStr">
        <is>
          <t>pump_compatibility</t>
        </is>
      </c>
      <c r="D391" s="10" t="inlineStr">
        <is>
          <t>UNKNOWN</t>
        </is>
      </c>
      <c r="E391" t="inlineStr">
        <is>
          <t>N/A</t>
        </is>
      </c>
      <c r="F391">
        <f> Infusomat Compact Plus </f>
        <v/>
      </c>
      <c r="G391" t="inlineStr">
        <is>
          <t>Catalogue does not state 'pump_compatibility' for this product</t>
        </is>
      </c>
    </row>
    <row r="392">
      <c r="A392" t="inlineStr">
        <is>
          <t>18</t>
        </is>
      </c>
      <c r="B392" t="inlineStr">
        <is>
          <t>Compat Ella® Pump</t>
        </is>
      </c>
      <c r="C392" t="inlineStr">
        <is>
          <t>latex_free</t>
        </is>
      </c>
      <c r="D392" s="10" t="inlineStr">
        <is>
          <t>UNKNOWN</t>
        </is>
      </c>
      <c r="E392" t="inlineStr">
        <is>
          <t>N/A</t>
        </is>
      </c>
      <c r="F392">
        <f> ? </f>
        <v/>
      </c>
      <c r="G392" t="inlineStr">
        <is>
          <t>Catalogue does not state 'latex_free' for this product</t>
        </is>
      </c>
    </row>
    <row r="393">
      <c r="A393" t="inlineStr">
        <is>
          <t>19</t>
        </is>
      </c>
      <c r="B393" t="inlineStr">
        <is>
          <t>Compat® Gastrotube 12FR</t>
        </is>
      </c>
      <c r="C393" t="inlineStr">
        <is>
          <t>device_type</t>
        </is>
      </c>
      <c r="D393" s="8" t="inlineStr">
        <is>
          <t>PASS</t>
        </is>
      </c>
      <c r="E393" t="inlineStr">
        <is>
          <t>gastrostomy_tube</t>
        </is>
      </c>
      <c r="F393" t="inlineStr">
        <is>
          <t>gastrostomy_tube</t>
        </is>
      </c>
      <c r="G393" t="inlineStr"/>
    </row>
    <row r="394">
      <c r="A394" t="inlineStr">
        <is>
          <t>19</t>
        </is>
      </c>
      <c r="B394" t="inlineStr">
        <is>
          <t>Compat® Gastrotube 12FR</t>
        </is>
      </c>
      <c r="C394" t="inlineStr">
        <is>
          <t>french_size</t>
        </is>
      </c>
      <c r="D394" s="9" t="inlineStr">
        <is>
          <t>FAIL</t>
        </is>
      </c>
      <c r="E394" t="inlineStr">
        <is>
          <t>12.0 FR</t>
        </is>
      </c>
      <c r="F394">
        <f> 10.0 FR</f>
        <v/>
      </c>
      <c r="G394" t="inlineStr">
        <is>
          <t>12.0 does not satisfy = 10.0</t>
        </is>
      </c>
    </row>
    <row r="395">
      <c r="A395" t="inlineStr">
        <is>
          <t>19</t>
        </is>
      </c>
      <c r="B395" t="inlineStr">
        <is>
          <t>Compat® Gastrotube 12FR</t>
        </is>
      </c>
      <c r="C395" t="inlineStr">
        <is>
          <t>tube_length</t>
        </is>
      </c>
      <c r="D395" s="10" t="inlineStr">
        <is>
          <t>UNKNOWN</t>
        </is>
      </c>
      <c r="E395" t="inlineStr">
        <is>
          <t>N/A</t>
        </is>
      </c>
      <c r="F395">
        <f> 40.0 cm</f>
        <v/>
      </c>
      <c r="G395" t="inlineStr">
        <is>
          <t>Product has no value for 'tube_length'</t>
        </is>
      </c>
    </row>
    <row r="396">
      <c r="A396" t="inlineStr">
        <is>
          <t>19</t>
        </is>
      </c>
      <c r="B396" t="inlineStr">
        <is>
          <t>Compat® Gastrotube 12FR</t>
        </is>
      </c>
      <c r="C396" t="inlineStr">
        <is>
          <t>connector_standard</t>
        </is>
      </c>
      <c r="D396" s="8" t="inlineStr">
        <is>
          <t>PASS</t>
        </is>
      </c>
      <c r="E396" t="inlineStr">
        <is>
          <t>enfit</t>
        </is>
      </c>
      <c r="F396" t="inlineStr">
        <is>
          <t>enfit</t>
        </is>
      </c>
      <c r="G396" t="inlineStr"/>
    </row>
    <row r="397">
      <c r="A397" t="inlineStr">
        <is>
          <t>19</t>
        </is>
      </c>
      <c r="B397" t="inlineStr">
        <is>
          <t>Compat® Gastrotube 12FR</t>
        </is>
      </c>
      <c r="C397" t="inlineStr">
        <is>
          <t>radiopaque</t>
        </is>
      </c>
      <c r="D397" s="10" t="inlineStr">
        <is>
          <t>UNKNOWN</t>
        </is>
      </c>
      <c r="E397" t="inlineStr">
        <is>
          <t>N/A</t>
        </is>
      </c>
      <c r="F397">
        <f> ? </f>
        <v/>
      </c>
      <c r="G397" t="inlineStr">
        <is>
          <t>Catalogue does not state 'radiopaque' for this product</t>
        </is>
      </c>
    </row>
    <row r="398">
      <c r="A398" t="inlineStr">
        <is>
          <t>19</t>
        </is>
      </c>
      <c r="B398" t="inlineStr">
        <is>
          <t>Compat® Gastrotube 14FR</t>
        </is>
      </c>
      <c r="C398" t="inlineStr">
        <is>
          <t>device_type</t>
        </is>
      </c>
      <c r="D398" s="8" t="inlineStr">
        <is>
          <t>PASS</t>
        </is>
      </c>
      <c r="E398" t="inlineStr">
        <is>
          <t>gastrostomy_tube</t>
        </is>
      </c>
      <c r="F398" t="inlineStr">
        <is>
          <t>gastrostomy_tube</t>
        </is>
      </c>
      <c r="G398" t="inlineStr"/>
    </row>
    <row r="399">
      <c r="A399" t="inlineStr">
        <is>
          <t>19</t>
        </is>
      </c>
      <c r="B399" t="inlineStr">
        <is>
          <t>Compat® Gastrotube 14FR</t>
        </is>
      </c>
      <c r="C399" t="inlineStr">
        <is>
          <t>french_size</t>
        </is>
      </c>
      <c r="D399" s="9" t="inlineStr">
        <is>
          <t>FAIL</t>
        </is>
      </c>
      <c r="E399" t="inlineStr">
        <is>
          <t>14.0 FR</t>
        </is>
      </c>
      <c r="F399">
        <f> 10.0 FR</f>
        <v/>
      </c>
      <c r="G399" t="inlineStr">
        <is>
          <t>14.0 does not satisfy = 10.0</t>
        </is>
      </c>
    </row>
    <row r="400">
      <c r="A400" t="inlineStr">
        <is>
          <t>19</t>
        </is>
      </c>
      <c r="B400" t="inlineStr">
        <is>
          <t>Compat® Gastrotube 14FR</t>
        </is>
      </c>
      <c r="C400" t="inlineStr">
        <is>
          <t>tube_length</t>
        </is>
      </c>
      <c r="D400" s="10" t="inlineStr">
        <is>
          <t>UNKNOWN</t>
        </is>
      </c>
      <c r="E400" t="inlineStr">
        <is>
          <t>N/A</t>
        </is>
      </c>
      <c r="F400">
        <f> 40.0 cm</f>
        <v/>
      </c>
      <c r="G400" t="inlineStr">
        <is>
          <t>Product has no value for 'tube_length'</t>
        </is>
      </c>
    </row>
    <row r="401">
      <c r="A401" t="inlineStr">
        <is>
          <t>19</t>
        </is>
      </c>
      <c r="B401" t="inlineStr">
        <is>
          <t>Compat® Gastrotube 14FR</t>
        </is>
      </c>
      <c r="C401" t="inlineStr">
        <is>
          <t>connector_standard</t>
        </is>
      </c>
      <c r="D401" s="8" t="inlineStr">
        <is>
          <t>PASS</t>
        </is>
      </c>
      <c r="E401" t="inlineStr">
        <is>
          <t>enfit</t>
        </is>
      </c>
      <c r="F401" t="inlineStr">
        <is>
          <t>enfit</t>
        </is>
      </c>
      <c r="G401" t="inlineStr"/>
    </row>
    <row r="402">
      <c r="A402" t="inlineStr">
        <is>
          <t>19</t>
        </is>
      </c>
      <c r="B402" t="inlineStr">
        <is>
          <t>Compat® Gastrotube 14FR</t>
        </is>
      </c>
      <c r="C402" t="inlineStr">
        <is>
          <t>radiopaque</t>
        </is>
      </c>
      <c r="D402" s="10" t="inlineStr">
        <is>
          <t>UNKNOWN</t>
        </is>
      </c>
      <c r="E402" t="inlineStr">
        <is>
          <t>N/A</t>
        </is>
      </c>
      <c r="F402">
        <f> ? </f>
        <v/>
      </c>
      <c r="G402" t="inlineStr">
        <is>
          <t>Catalogue does not state 'radiopaque' for this product</t>
        </is>
      </c>
    </row>
    <row r="403">
      <c r="A403" t="inlineStr">
        <is>
          <t>19</t>
        </is>
      </c>
      <c r="B403" t="inlineStr">
        <is>
          <t>Compat® Gastrotube 16FR</t>
        </is>
      </c>
      <c r="C403" t="inlineStr">
        <is>
          <t>device_type</t>
        </is>
      </c>
      <c r="D403" s="8" t="inlineStr">
        <is>
          <t>PASS</t>
        </is>
      </c>
      <c r="E403" t="inlineStr">
        <is>
          <t>gastrostomy_tube</t>
        </is>
      </c>
      <c r="F403" t="inlineStr">
        <is>
          <t>gastrostomy_tube</t>
        </is>
      </c>
      <c r="G403" t="inlineStr"/>
    </row>
    <row r="404">
      <c r="A404" t="inlineStr">
        <is>
          <t>19</t>
        </is>
      </c>
      <c r="B404" t="inlineStr">
        <is>
          <t>Compat® Gastrotube 16FR</t>
        </is>
      </c>
      <c r="C404" t="inlineStr">
        <is>
          <t>french_size</t>
        </is>
      </c>
      <c r="D404" s="9" t="inlineStr">
        <is>
          <t>FAIL</t>
        </is>
      </c>
      <c r="E404" t="inlineStr">
        <is>
          <t>16.0 FR</t>
        </is>
      </c>
      <c r="F404">
        <f> 10.0 FR</f>
        <v/>
      </c>
      <c r="G404" t="inlineStr">
        <is>
          <t>16.0 does not satisfy = 10.0</t>
        </is>
      </c>
    </row>
    <row r="405">
      <c r="A405" t="inlineStr">
        <is>
          <t>19</t>
        </is>
      </c>
      <c r="B405" t="inlineStr">
        <is>
          <t>Compat® Gastrotube 16FR</t>
        </is>
      </c>
      <c r="C405" t="inlineStr">
        <is>
          <t>tube_length</t>
        </is>
      </c>
      <c r="D405" s="10" t="inlineStr">
        <is>
          <t>UNKNOWN</t>
        </is>
      </c>
      <c r="E405" t="inlineStr">
        <is>
          <t>N/A</t>
        </is>
      </c>
      <c r="F405">
        <f> 40.0 cm</f>
        <v/>
      </c>
      <c r="G405" t="inlineStr">
        <is>
          <t>Product has no value for 'tube_length'</t>
        </is>
      </c>
    </row>
    <row r="406">
      <c r="A406" t="inlineStr">
        <is>
          <t>19</t>
        </is>
      </c>
      <c r="B406" t="inlineStr">
        <is>
          <t>Compat® Gastrotube 16FR</t>
        </is>
      </c>
      <c r="C406" t="inlineStr">
        <is>
          <t>connector_standard</t>
        </is>
      </c>
      <c r="D406" s="8" t="inlineStr">
        <is>
          <t>PASS</t>
        </is>
      </c>
      <c r="E406" t="inlineStr">
        <is>
          <t>enfit</t>
        </is>
      </c>
      <c r="F406" t="inlineStr">
        <is>
          <t>enfit</t>
        </is>
      </c>
      <c r="G406" t="inlineStr"/>
    </row>
    <row r="407">
      <c r="A407" t="inlineStr">
        <is>
          <t>19</t>
        </is>
      </c>
      <c r="B407" t="inlineStr">
        <is>
          <t>Compat® Gastrotube 16FR</t>
        </is>
      </c>
      <c r="C407" t="inlineStr">
        <is>
          <t>radiopaque</t>
        </is>
      </c>
      <c r="D407" s="10" t="inlineStr">
        <is>
          <t>UNKNOWN</t>
        </is>
      </c>
      <c r="E407" t="inlineStr">
        <is>
          <t>N/A</t>
        </is>
      </c>
      <c r="F407">
        <f> ? </f>
        <v/>
      </c>
      <c r="G407" t="inlineStr">
        <is>
          <t>Catalogue does not state 'radiopaque' for this product</t>
        </is>
      </c>
    </row>
    <row r="408">
      <c r="A408" t="inlineStr">
        <is>
          <t>20</t>
        </is>
      </c>
      <c r="B408" t="inlineStr">
        <is>
          <t>Compat® Gastrotube 12FR</t>
        </is>
      </c>
      <c r="C408" t="inlineStr">
        <is>
          <t>device_type</t>
        </is>
      </c>
      <c r="D408" s="8" t="inlineStr">
        <is>
          <t>PASS</t>
        </is>
      </c>
      <c r="E408" t="inlineStr">
        <is>
          <t>gastrostomy_tube</t>
        </is>
      </c>
      <c r="F408" t="inlineStr">
        <is>
          <t>gastrostomy_tube</t>
        </is>
      </c>
      <c r="G408" t="inlineStr"/>
    </row>
    <row r="409">
      <c r="A409" t="inlineStr">
        <is>
          <t>20</t>
        </is>
      </c>
      <c r="B409" t="inlineStr">
        <is>
          <t>Compat® Gastrotube 12FR</t>
        </is>
      </c>
      <c r="C409" t="inlineStr">
        <is>
          <t>french_size</t>
        </is>
      </c>
      <c r="D409" s="8" t="inlineStr">
        <is>
          <t>PASS</t>
        </is>
      </c>
      <c r="E409" t="inlineStr">
        <is>
          <t>12.0 FR</t>
        </is>
      </c>
      <c r="F409">
        <f> 12.0 FR</f>
        <v/>
      </c>
      <c r="G409" t="inlineStr"/>
    </row>
    <row r="410">
      <c r="A410" t="inlineStr">
        <is>
          <t>20</t>
        </is>
      </c>
      <c r="B410" t="inlineStr">
        <is>
          <t>Compat® Gastrotube 12FR</t>
        </is>
      </c>
      <c r="C410" t="inlineStr">
        <is>
          <t>tube_length</t>
        </is>
      </c>
      <c r="D410" s="10" t="inlineStr">
        <is>
          <t>UNKNOWN</t>
        </is>
      </c>
      <c r="E410" t="inlineStr">
        <is>
          <t>N/A</t>
        </is>
      </c>
      <c r="F410">
        <f> 40.0 cm</f>
        <v/>
      </c>
      <c r="G410" t="inlineStr">
        <is>
          <t>Product has no value for 'tube_length'</t>
        </is>
      </c>
    </row>
    <row r="411">
      <c r="A411" t="inlineStr">
        <is>
          <t>20</t>
        </is>
      </c>
      <c r="B411" t="inlineStr">
        <is>
          <t>Compat® Gastrotube 12FR</t>
        </is>
      </c>
      <c r="C411" t="inlineStr">
        <is>
          <t>connector_standard</t>
        </is>
      </c>
      <c r="D411" s="8" t="inlineStr">
        <is>
          <t>PASS</t>
        </is>
      </c>
      <c r="E411" t="inlineStr">
        <is>
          <t>enfit</t>
        </is>
      </c>
      <c r="F411" t="inlineStr">
        <is>
          <t>enfit</t>
        </is>
      </c>
      <c r="G411" t="inlineStr"/>
    </row>
    <row r="412">
      <c r="A412" t="inlineStr">
        <is>
          <t>20</t>
        </is>
      </c>
      <c r="B412" t="inlineStr">
        <is>
          <t>Compat® Gastrotube 12FR</t>
        </is>
      </c>
      <c r="C412" t="inlineStr">
        <is>
          <t>radiopaque</t>
        </is>
      </c>
      <c r="D412" s="10" t="inlineStr">
        <is>
          <t>UNKNOWN</t>
        </is>
      </c>
      <c r="E412" t="inlineStr">
        <is>
          <t>N/A</t>
        </is>
      </c>
      <c r="F412">
        <f> ? </f>
        <v/>
      </c>
      <c r="G412" t="inlineStr">
        <is>
          <t>Catalogue does not state 'radiopaque' for this product</t>
        </is>
      </c>
    </row>
    <row r="413">
      <c r="A413" t="inlineStr">
        <is>
          <t>20</t>
        </is>
      </c>
      <c r="B413" t="inlineStr">
        <is>
          <t>Compat® Gastrotube 14FR</t>
        </is>
      </c>
      <c r="C413" t="inlineStr">
        <is>
          <t>device_type</t>
        </is>
      </c>
      <c r="D413" s="8" t="inlineStr">
        <is>
          <t>PASS</t>
        </is>
      </c>
      <c r="E413" t="inlineStr">
        <is>
          <t>gastrostomy_tube</t>
        </is>
      </c>
      <c r="F413" t="inlineStr">
        <is>
          <t>gastrostomy_tube</t>
        </is>
      </c>
      <c r="G413" t="inlineStr"/>
    </row>
    <row r="414">
      <c r="A414" t="inlineStr">
        <is>
          <t>20</t>
        </is>
      </c>
      <c r="B414" t="inlineStr">
        <is>
          <t>Compat® Gastrotube 14FR</t>
        </is>
      </c>
      <c r="C414" t="inlineStr">
        <is>
          <t>french_size</t>
        </is>
      </c>
      <c r="D414" s="9" t="inlineStr">
        <is>
          <t>FAIL</t>
        </is>
      </c>
      <c r="E414" t="inlineStr">
        <is>
          <t>14.0 FR</t>
        </is>
      </c>
      <c r="F414">
        <f> 12.0 FR</f>
        <v/>
      </c>
      <c r="G414" t="inlineStr">
        <is>
          <t>14.0 does not satisfy = 12.0</t>
        </is>
      </c>
    </row>
    <row r="415">
      <c r="A415" t="inlineStr">
        <is>
          <t>20</t>
        </is>
      </c>
      <c r="B415" t="inlineStr">
        <is>
          <t>Compat® Gastrotube 14FR</t>
        </is>
      </c>
      <c r="C415" t="inlineStr">
        <is>
          <t>tube_length</t>
        </is>
      </c>
      <c r="D415" s="10" t="inlineStr">
        <is>
          <t>UNKNOWN</t>
        </is>
      </c>
      <c r="E415" t="inlineStr">
        <is>
          <t>N/A</t>
        </is>
      </c>
      <c r="F415">
        <f> 40.0 cm</f>
        <v/>
      </c>
      <c r="G415" t="inlineStr">
        <is>
          <t>Product has no value for 'tube_length'</t>
        </is>
      </c>
    </row>
    <row r="416">
      <c r="A416" t="inlineStr">
        <is>
          <t>20</t>
        </is>
      </c>
      <c r="B416" t="inlineStr">
        <is>
          <t>Compat® Gastrotube 14FR</t>
        </is>
      </c>
      <c r="C416" t="inlineStr">
        <is>
          <t>connector_standard</t>
        </is>
      </c>
      <c r="D416" s="8" t="inlineStr">
        <is>
          <t>PASS</t>
        </is>
      </c>
      <c r="E416" t="inlineStr">
        <is>
          <t>enfit</t>
        </is>
      </c>
      <c r="F416" t="inlineStr">
        <is>
          <t>enfit</t>
        </is>
      </c>
      <c r="G416" t="inlineStr"/>
    </row>
    <row r="417">
      <c r="A417" t="inlineStr">
        <is>
          <t>20</t>
        </is>
      </c>
      <c r="B417" t="inlineStr">
        <is>
          <t>Compat® Gastrotube 14FR</t>
        </is>
      </c>
      <c r="C417" t="inlineStr">
        <is>
          <t>radiopaque</t>
        </is>
      </c>
      <c r="D417" s="10" t="inlineStr">
        <is>
          <t>UNKNOWN</t>
        </is>
      </c>
      <c r="E417" t="inlineStr">
        <is>
          <t>N/A</t>
        </is>
      </c>
      <c r="F417">
        <f> ? </f>
        <v/>
      </c>
      <c r="G417" t="inlineStr">
        <is>
          <t>Catalogue does not state 'radiopaque' for this product</t>
        </is>
      </c>
    </row>
    <row r="418">
      <c r="A418" t="inlineStr">
        <is>
          <t>20</t>
        </is>
      </c>
      <c r="B418" t="inlineStr">
        <is>
          <t>Compat® Gastrotube 16FR</t>
        </is>
      </c>
      <c r="C418" t="inlineStr">
        <is>
          <t>device_type</t>
        </is>
      </c>
      <c r="D418" s="8" t="inlineStr">
        <is>
          <t>PASS</t>
        </is>
      </c>
      <c r="E418" t="inlineStr">
        <is>
          <t>gastrostomy_tube</t>
        </is>
      </c>
      <c r="F418" t="inlineStr">
        <is>
          <t>gastrostomy_tube</t>
        </is>
      </c>
      <c r="G418" t="inlineStr"/>
    </row>
    <row r="419">
      <c r="A419" t="inlineStr">
        <is>
          <t>20</t>
        </is>
      </c>
      <c r="B419" t="inlineStr">
        <is>
          <t>Compat® Gastrotube 16FR</t>
        </is>
      </c>
      <c r="C419" t="inlineStr">
        <is>
          <t>french_size</t>
        </is>
      </c>
      <c r="D419" s="9" t="inlineStr">
        <is>
          <t>FAIL</t>
        </is>
      </c>
      <c r="E419" t="inlineStr">
        <is>
          <t>16.0 FR</t>
        </is>
      </c>
      <c r="F419">
        <f> 12.0 FR</f>
        <v/>
      </c>
      <c r="G419" t="inlineStr">
        <is>
          <t>16.0 does not satisfy = 12.0</t>
        </is>
      </c>
    </row>
    <row r="420">
      <c r="A420" t="inlineStr">
        <is>
          <t>20</t>
        </is>
      </c>
      <c r="B420" t="inlineStr">
        <is>
          <t>Compat® Gastrotube 16FR</t>
        </is>
      </c>
      <c r="C420" t="inlineStr">
        <is>
          <t>tube_length</t>
        </is>
      </c>
      <c r="D420" s="10" t="inlineStr">
        <is>
          <t>UNKNOWN</t>
        </is>
      </c>
      <c r="E420" t="inlineStr">
        <is>
          <t>N/A</t>
        </is>
      </c>
      <c r="F420">
        <f> 40.0 cm</f>
        <v/>
      </c>
      <c r="G420" t="inlineStr">
        <is>
          <t>Product has no value for 'tube_length'</t>
        </is>
      </c>
    </row>
    <row r="421">
      <c r="A421" t="inlineStr">
        <is>
          <t>20</t>
        </is>
      </c>
      <c r="B421" t="inlineStr">
        <is>
          <t>Compat® Gastrotube 16FR</t>
        </is>
      </c>
      <c r="C421" t="inlineStr">
        <is>
          <t>connector_standard</t>
        </is>
      </c>
      <c r="D421" s="8" t="inlineStr">
        <is>
          <t>PASS</t>
        </is>
      </c>
      <c r="E421" t="inlineStr">
        <is>
          <t>enfit</t>
        </is>
      </c>
      <c r="F421" t="inlineStr">
        <is>
          <t>enfit</t>
        </is>
      </c>
      <c r="G421" t="inlineStr"/>
    </row>
    <row r="422">
      <c r="A422" t="inlineStr">
        <is>
          <t>20</t>
        </is>
      </c>
      <c r="B422" t="inlineStr">
        <is>
          <t>Compat® Gastrotube 16FR</t>
        </is>
      </c>
      <c r="C422" t="inlineStr">
        <is>
          <t>radiopaque</t>
        </is>
      </c>
      <c r="D422" s="10" t="inlineStr">
        <is>
          <t>UNKNOWN</t>
        </is>
      </c>
      <c r="E422" t="inlineStr">
        <is>
          <t>N/A</t>
        </is>
      </c>
      <c r="F422">
        <f> ? </f>
        <v/>
      </c>
      <c r="G422" t="inlineStr">
        <is>
          <t>Catalogue does not state 'radiopaque' for this product</t>
        </is>
      </c>
    </row>
    <row r="423">
      <c r="A423" t="inlineStr">
        <is>
          <t>21</t>
        </is>
      </c>
      <c r="B423" t="inlineStr">
        <is>
          <t>Compat® Gastrotube 14FR</t>
        </is>
      </c>
      <c r="C423" t="inlineStr">
        <is>
          <t>device_type</t>
        </is>
      </c>
      <c r="D423" s="8" t="inlineStr">
        <is>
          <t>PASS</t>
        </is>
      </c>
      <c r="E423" t="inlineStr">
        <is>
          <t>gastrostomy_tube</t>
        </is>
      </c>
      <c r="F423" t="inlineStr">
        <is>
          <t>gastrostomy_tube</t>
        </is>
      </c>
      <c r="G423" t="inlineStr"/>
    </row>
    <row r="424">
      <c r="A424" t="inlineStr">
        <is>
          <t>21</t>
        </is>
      </c>
      <c r="B424" t="inlineStr">
        <is>
          <t>Compat® Gastrotube 14FR</t>
        </is>
      </c>
      <c r="C424" t="inlineStr">
        <is>
          <t>french_size</t>
        </is>
      </c>
      <c r="D424" s="8" t="inlineStr">
        <is>
          <t>PASS</t>
        </is>
      </c>
      <c r="E424" t="inlineStr">
        <is>
          <t>14.0 FR</t>
        </is>
      </c>
      <c r="F424">
        <f> 14.0 FR</f>
        <v/>
      </c>
      <c r="G424" t="inlineStr"/>
    </row>
    <row r="425">
      <c r="A425" t="inlineStr">
        <is>
          <t>21</t>
        </is>
      </c>
      <c r="B425" t="inlineStr">
        <is>
          <t>Compat® Gastrotube 14FR</t>
        </is>
      </c>
      <c r="C425" t="inlineStr">
        <is>
          <t>tube_length</t>
        </is>
      </c>
      <c r="D425" s="10" t="inlineStr">
        <is>
          <t>UNKNOWN</t>
        </is>
      </c>
      <c r="E425" t="inlineStr">
        <is>
          <t>N/A</t>
        </is>
      </c>
      <c r="F425">
        <f> 40.0 cm</f>
        <v/>
      </c>
      <c r="G425" t="inlineStr">
        <is>
          <t>Product has no value for 'tube_length'</t>
        </is>
      </c>
    </row>
    <row r="426">
      <c r="A426" t="inlineStr">
        <is>
          <t>21</t>
        </is>
      </c>
      <c r="B426" t="inlineStr">
        <is>
          <t>Compat® Gastrotube 14FR</t>
        </is>
      </c>
      <c r="C426" t="inlineStr">
        <is>
          <t>connector_standard</t>
        </is>
      </c>
      <c r="D426" s="8" t="inlineStr">
        <is>
          <t>PASS</t>
        </is>
      </c>
      <c r="E426" t="inlineStr">
        <is>
          <t>enfit</t>
        </is>
      </c>
      <c r="F426" t="inlineStr">
        <is>
          <t>enfit</t>
        </is>
      </c>
      <c r="G426" t="inlineStr"/>
    </row>
    <row r="427">
      <c r="A427" t="inlineStr">
        <is>
          <t>21</t>
        </is>
      </c>
      <c r="B427" t="inlineStr">
        <is>
          <t>Compat® Gastrotube 14FR</t>
        </is>
      </c>
      <c r="C427" t="inlineStr">
        <is>
          <t>radiopaque</t>
        </is>
      </c>
      <c r="D427" s="10" t="inlineStr">
        <is>
          <t>UNKNOWN</t>
        </is>
      </c>
      <c r="E427" t="inlineStr">
        <is>
          <t>N/A</t>
        </is>
      </c>
      <c r="F427">
        <f> ? </f>
        <v/>
      </c>
      <c r="G427" t="inlineStr">
        <is>
          <t>Catalogue does not state 'radiopaque' for this product</t>
        </is>
      </c>
    </row>
    <row r="428">
      <c r="A428" t="inlineStr">
        <is>
          <t>21</t>
        </is>
      </c>
      <c r="B428" t="inlineStr">
        <is>
          <t>Compat® Gastrotube 12FR</t>
        </is>
      </c>
      <c r="C428" t="inlineStr">
        <is>
          <t>device_type</t>
        </is>
      </c>
      <c r="D428" s="8" t="inlineStr">
        <is>
          <t>PASS</t>
        </is>
      </c>
      <c r="E428" t="inlineStr">
        <is>
          <t>gastrostomy_tube</t>
        </is>
      </c>
      <c r="F428" t="inlineStr">
        <is>
          <t>gastrostomy_tube</t>
        </is>
      </c>
      <c r="G428" t="inlineStr"/>
    </row>
    <row r="429">
      <c r="A429" t="inlineStr">
        <is>
          <t>21</t>
        </is>
      </c>
      <c r="B429" t="inlineStr">
        <is>
          <t>Compat® Gastrotube 12FR</t>
        </is>
      </c>
      <c r="C429" t="inlineStr">
        <is>
          <t>french_size</t>
        </is>
      </c>
      <c r="D429" s="9" t="inlineStr">
        <is>
          <t>FAIL</t>
        </is>
      </c>
      <c r="E429" t="inlineStr">
        <is>
          <t>12.0 FR</t>
        </is>
      </c>
      <c r="F429">
        <f> 14.0 FR</f>
        <v/>
      </c>
      <c r="G429" t="inlineStr">
        <is>
          <t>12.0 does not satisfy = 14.0</t>
        </is>
      </c>
    </row>
    <row r="430">
      <c r="A430" t="inlineStr">
        <is>
          <t>21</t>
        </is>
      </c>
      <c r="B430" t="inlineStr">
        <is>
          <t>Compat® Gastrotube 12FR</t>
        </is>
      </c>
      <c r="C430" t="inlineStr">
        <is>
          <t>tube_length</t>
        </is>
      </c>
      <c r="D430" s="10" t="inlineStr">
        <is>
          <t>UNKNOWN</t>
        </is>
      </c>
      <c r="E430" t="inlineStr">
        <is>
          <t>N/A</t>
        </is>
      </c>
      <c r="F430">
        <f> 40.0 cm</f>
        <v/>
      </c>
      <c r="G430" t="inlineStr">
        <is>
          <t>Product has no value for 'tube_length'</t>
        </is>
      </c>
    </row>
    <row r="431">
      <c r="A431" t="inlineStr">
        <is>
          <t>21</t>
        </is>
      </c>
      <c r="B431" t="inlineStr">
        <is>
          <t>Compat® Gastrotube 12FR</t>
        </is>
      </c>
      <c r="C431" t="inlineStr">
        <is>
          <t>connector_standard</t>
        </is>
      </c>
      <c r="D431" s="8" t="inlineStr">
        <is>
          <t>PASS</t>
        </is>
      </c>
      <c r="E431" t="inlineStr">
        <is>
          <t>enfit</t>
        </is>
      </c>
      <c r="F431" t="inlineStr">
        <is>
          <t>enfit</t>
        </is>
      </c>
      <c r="G431" t="inlineStr"/>
    </row>
    <row r="432">
      <c r="A432" t="inlineStr">
        <is>
          <t>21</t>
        </is>
      </c>
      <c r="B432" t="inlineStr">
        <is>
          <t>Compat® Gastrotube 12FR</t>
        </is>
      </c>
      <c r="C432" t="inlineStr">
        <is>
          <t>radiopaque</t>
        </is>
      </c>
      <c r="D432" s="10" t="inlineStr">
        <is>
          <t>UNKNOWN</t>
        </is>
      </c>
      <c r="E432" t="inlineStr">
        <is>
          <t>N/A</t>
        </is>
      </c>
      <c r="F432">
        <f> ? </f>
        <v/>
      </c>
      <c r="G432" t="inlineStr">
        <is>
          <t>Catalogue does not state 'radiopaque' for this product</t>
        </is>
      </c>
    </row>
    <row r="433">
      <c r="A433" t="inlineStr">
        <is>
          <t>21</t>
        </is>
      </c>
      <c r="B433" t="inlineStr">
        <is>
          <t>Compat® Gastrotube 16FR</t>
        </is>
      </c>
      <c r="C433" t="inlineStr">
        <is>
          <t>device_type</t>
        </is>
      </c>
      <c r="D433" s="8" t="inlineStr">
        <is>
          <t>PASS</t>
        </is>
      </c>
      <c r="E433" t="inlineStr">
        <is>
          <t>gastrostomy_tube</t>
        </is>
      </c>
      <c r="F433" t="inlineStr">
        <is>
          <t>gastrostomy_tube</t>
        </is>
      </c>
      <c r="G433" t="inlineStr"/>
    </row>
    <row r="434">
      <c r="A434" t="inlineStr">
        <is>
          <t>21</t>
        </is>
      </c>
      <c r="B434" t="inlineStr">
        <is>
          <t>Compat® Gastrotube 16FR</t>
        </is>
      </c>
      <c r="C434" t="inlineStr">
        <is>
          <t>french_size</t>
        </is>
      </c>
      <c r="D434" s="9" t="inlineStr">
        <is>
          <t>FAIL</t>
        </is>
      </c>
      <c r="E434" t="inlineStr">
        <is>
          <t>16.0 FR</t>
        </is>
      </c>
      <c r="F434">
        <f> 14.0 FR</f>
        <v/>
      </c>
      <c r="G434" t="inlineStr">
        <is>
          <t>16.0 does not satisfy = 14.0</t>
        </is>
      </c>
    </row>
    <row r="435">
      <c r="A435" t="inlineStr">
        <is>
          <t>21</t>
        </is>
      </c>
      <c r="B435" t="inlineStr">
        <is>
          <t>Compat® Gastrotube 16FR</t>
        </is>
      </c>
      <c r="C435" t="inlineStr">
        <is>
          <t>tube_length</t>
        </is>
      </c>
      <c r="D435" s="10" t="inlineStr">
        <is>
          <t>UNKNOWN</t>
        </is>
      </c>
      <c r="E435" t="inlineStr">
        <is>
          <t>N/A</t>
        </is>
      </c>
      <c r="F435">
        <f> 40.0 cm</f>
        <v/>
      </c>
      <c r="G435" t="inlineStr">
        <is>
          <t>Product has no value for 'tube_length'</t>
        </is>
      </c>
    </row>
    <row r="436">
      <c r="A436" t="inlineStr">
        <is>
          <t>21</t>
        </is>
      </c>
      <c r="B436" t="inlineStr">
        <is>
          <t>Compat® Gastrotube 16FR</t>
        </is>
      </c>
      <c r="C436" t="inlineStr">
        <is>
          <t>connector_standard</t>
        </is>
      </c>
      <c r="D436" s="8" t="inlineStr">
        <is>
          <t>PASS</t>
        </is>
      </c>
      <c r="E436" t="inlineStr">
        <is>
          <t>enfit</t>
        </is>
      </c>
      <c r="F436" t="inlineStr">
        <is>
          <t>enfit</t>
        </is>
      </c>
      <c r="G436" t="inlineStr"/>
    </row>
    <row r="437">
      <c r="A437" t="inlineStr">
        <is>
          <t>21</t>
        </is>
      </c>
      <c r="B437" t="inlineStr">
        <is>
          <t>Compat® Gastrotube 16FR</t>
        </is>
      </c>
      <c r="C437" t="inlineStr">
        <is>
          <t>radiopaque</t>
        </is>
      </c>
      <c r="D437" s="10" t="inlineStr">
        <is>
          <t>UNKNOWN</t>
        </is>
      </c>
      <c r="E437" t="inlineStr">
        <is>
          <t>N/A</t>
        </is>
      </c>
      <c r="F437">
        <f> ? </f>
        <v/>
      </c>
      <c r="G437" t="inlineStr">
        <is>
          <t>Catalogue does not state 'radiopaque' for this product</t>
        </is>
      </c>
    </row>
    <row r="438">
      <c r="A438" t="inlineStr">
        <is>
          <t>22</t>
        </is>
      </c>
      <c r="B438" t="inlineStr">
        <is>
          <t>Compat® Gastrotube 16FR</t>
        </is>
      </c>
      <c r="C438" t="inlineStr">
        <is>
          <t>device_type</t>
        </is>
      </c>
      <c r="D438" s="8" t="inlineStr">
        <is>
          <t>PASS</t>
        </is>
      </c>
      <c r="E438" t="inlineStr">
        <is>
          <t>gastrostomy_tube</t>
        </is>
      </c>
      <c r="F438" t="inlineStr">
        <is>
          <t>gastrostomy_tube</t>
        </is>
      </c>
      <c r="G438" t="inlineStr"/>
    </row>
    <row r="439">
      <c r="A439" t="inlineStr">
        <is>
          <t>22</t>
        </is>
      </c>
      <c r="B439" t="inlineStr">
        <is>
          <t>Compat® Gastrotube 16FR</t>
        </is>
      </c>
      <c r="C439" t="inlineStr">
        <is>
          <t>french_size</t>
        </is>
      </c>
      <c r="D439" s="8" t="inlineStr">
        <is>
          <t>PASS</t>
        </is>
      </c>
      <c r="E439" t="inlineStr">
        <is>
          <t>16.0 FR</t>
        </is>
      </c>
      <c r="F439">
        <f> 16.0 FR</f>
        <v/>
      </c>
      <c r="G439" t="inlineStr"/>
    </row>
    <row r="440">
      <c r="A440" t="inlineStr">
        <is>
          <t>22</t>
        </is>
      </c>
      <c r="B440" t="inlineStr">
        <is>
          <t>Compat® Gastrotube 16FR</t>
        </is>
      </c>
      <c r="C440" t="inlineStr">
        <is>
          <t>tube_length</t>
        </is>
      </c>
      <c r="D440" s="10" t="inlineStr">
        <is>
          <t>UNKNOWN</t>
        </is>
      </c>
      <c r="E440" t="inlineStr">
        <is>
          <t>N/A</t>
        </is>
      </c>
      <c r="F440">
        <f> 40.0 cm</f>
        <v/>
      </c>
      <c r="G440" t="inlineStr">
        <is>
          <t>Product has no value for 'tube_length'</t>
        </is>
      </c>
    </row>
    <row r="441">
      <c r="A441" t="inlineStr">
        <is>
          <t>22</t>
        </is>
      </c>
      <c r="B441" t="inlineStr">
        <is>
          <t>Compat® Gastrotube 16FR</t>
        </is>
      </c>
      <c r="C441" t="inlineStr">
        <is>
          <t>connector_standard</t>
        </is>
      </c>
      <c r="D441" s="8" t="inlineStr">
        <is>
          <t>PASS</t>
        </is>
      </c>
      <c r="E441" t="inlineStr">
        <is>
          <t>enfit</t>
        </is>
      </c>
      <c r="F441" t="inlineStr">
        <is>
          <t>enfit</t>
        </is>
      </c>
      <c r="G441" t="inlineStr"/>
    </row>
    <row r="442">
      <c r="A442" t="inlineStr">
        <is>
          <t>22</t>
        </is>
      </c>
      <c r="B442" t="inlineStr">
        <is>
          <t>Compat® Gastrotube 16FR</t>
        </is>
      </c>
      <c r="C442" t="inlineStr">
        <is>
          <t>radiopaque</t>
        </is>
      </c>
      <c r="D442" s="10" t="inlineStr">
        <is>
          <t>UNKNOWN</t>
        </is>
      </c>
      <c r="E442" t="inlineStr">
        <is>
          <t>N/A</t>
        </is>
      </c>
      <c r="F442">
        <f> ? </f>
        <v/>
      </c>
      <c r="G442" t="inlineStr">
        <is>
          <t>Catalogue does not state 'radiopaque' for this product</t>
        </is>
      </c>
    </row>
    <row r="443">
      <c r="A443" t="inlineStr">
        <is>
          <t>22</t>
        </is>
      </c>
      <c r="B443" t="inlineStr">
        <is>
          <t>Compat® Gastrotube 12FR</t>
        </is>
      </c>
      <c r="C443" t="inlineStr">
        <is>
          <t>device_type</t>
        </is>
      </c>
      <c r="D443" s="8" t="inlineStr">
        <is>
          <t>PASS</t>
        </is>
      </c>
      <c r="E443" t="inlineStr">
        <is>
          <t>gastrostomy_tube</t>
        </is>
      </c>
      <c r="F443" t="inlineStr">
        <is>
          <t>gastrostomy_tube</t>
        </is>
      </c>
      <c r="G443" t="inlineStr"/>
    </row>
    <row r="444">
      <c r="A444" t="inlineStr">
        <is>
          <t>22</t>
        </is>
      </c>
      <c r="B444" t="inlineStr">
        <is>
          <t>Compat® Gastrotube 12FR</t>
        </is>
      </c>
      <c r="C444" t="inlineStr">
        <is>
          <t>french_size</t>
        </is>
      </c>
      <c r="D444" s="9" t="inlineStr">
        <is>
          <t>FAIL</t>
        </is>
      </c>
      <c r="E444" t="inlineStr">
        <is>
          <t>12.0 FR</t>
        </is>
      </c>
      <c r="F444">
        <f> 16.0 FR</f>
        <v/>
      </c>
      <c r="G444" t="inlineStr">
        <is>
          <t>12.0 does not satisfy = 16.0</t>
        </is>
      </c>
    </row>
    <row r="445">
      <c r="A445" t="inlineStr">
        <is>
          <t>22</t>
        </is>
      </c>
      <c r="B445" t="inlineStr">
        <is>
          <t>Compat® Gastrotube 12FR</t>
        </is>
      </c>
      <c r="C445" t="inlineStr">
        <is>
          <t>tube_length</t>
        </is>
      </c>
      <c r="D445" s="10" t="inlineStr">
        <is>
          <t>UNKNOWN</t>
        </is>
      </c>
      <c r="E445" t="inlineStr">
        <is>
          <t>N/A</t>
        </is>
      </c>
      <c r="F445">
        <f> 40.0 cm</f>
        <v/>
      </c>
      <c r="G445" t="inlineStr">
        <is>
          <t>Product has no value for 'tube_length'</t>
        </is>
      </c>
    </row>
    <row r="446">
      <c r="A446" t="inlineStr">
        <is>
          <t>22</t>
        </is>
      </c>
      <c r="B446" t="inlineStr">
        <is>
          <t>Compat® Gastrotube 12FR</t>
        </is>
      </c>
      <c r="C446" t="inlineStr">
        <is>
          <t>connector_standard</t>
        </is>
      </c>
      <c r="D446" s="8" t="inlineStr">
        <is>
          <t>PASS</t>
        </is>
      </c>
      <c r="E446" t="inlineStr">
        <is>
          <t>enfit</t>
        </is>
      </c>
      <c r="F446" t="inlineStr">
        <is>
          <t>enfit</t>
        </is>
      </c>
      <c r="G446" t="inlineStr"/>
    </row>
    <row r="447">
      <c r="A447" t="inlineStr">
        <is>
          <t>22</t>
        </is>
      </c>
      <c r="B447" t="inlineStr">
        <is>
          <t>Compat® Gastrotube 12FR</t>
        </is>
      </c>
      <c r="C447" t="inlineStr">
        <is>
          <t>radiopaque</t>
        </is>
      </c>
      <c r="D447" s="10" t="inlineStr">
        <is>
          <t>UNKNOWN</t>
        </is>
      </c>
      <c r="E447" t="inlineStr">
        <is>
          <t>N/A</t>
        </is>
      </c>
      <c r="F447">
        <f> ? </f>
        <v/>
      </c>
      <c r="G447" t="inlineStr">
        <is>
          <t>Catalogue does not state 'radiopaque' for this product</t>
        </is>
      </c>
    </row>
    <row r="448">
      <c r="A448" t="inlineStr">
        <is>
          <t>22</t>
        </is>
      </c>
      <c r="B448" t="inlineStr">
        <is>
          <t>Compat® Gastrotube 14FR</t>
        </is>
      </c>
      <c r="C448" t="inlineStr">
        <is>
          <t>device_type</t>
        </is>
      </c>
      <c r="D448" s="8" t="inlineStr">
        <is>
          <t>PASS</t>
        </is>
      </c>
      <c r="E448" t="inlineStr">
        <is>
          <t>gastrostomy_tube</t>
        </is>
      </c>
      <c r="F448" t="inlineStr">
        <is>
          <t>gastrostomy_tube</t>
        </is>
      </c>
      <c r="G448" t="inlineStr"/>
    </row>
    <row r="449">
      <c r="A449" t="inlineStr">
        <is>
          <t>22</t>
        </is>
      </c>
      <c r="B449" t="inlineStr">
        <is>
          <t>Compat® Gastrotube 14FR</t>
        </is>
      </c>
      <c r="C449" t="inlineStr">
        <is>
          <t>french_size</t>
        </is>
      </c>
      <c r="D449" s="9" t="inlineStr">
        <is>
          <t>FAIL</t>
        </is>
      </c>
      <c r="E449" t="inlineStr">
        <is>
          <t>14.0 FR</t>
        </is>
      </c>
      <c r="F449">
        <f> 16.0 FR</f>
        <v/>
      </c>
      <c r="G449" t="inlineStr">
        <is>
          <t>14.0 does not satisfy = 16.0</t>
        </is>
      </c>
    </row>
    <row r="450">
      <c r="A450" t="inlineStr">
        <is>
          <t>22</t>
        </is>
      </c>
      <c r="B450" t="inlineStr">
        <is>
          <t>Compat® Gastrotube 14FR</t>
        </is>
      </c>
      <c r="C450" t="inlineStr">
        <is>
          <t>tube_length</t>
        </is>
      </c>
      <c r="D450" s="10" t="inlineStr">
        <is>
          <t>UNKNOWN</t>
        </is>
      </c>
      <c r="E450" t="inlineStr">
        <is>
          <t>N/A</t>
        </is>
      </c>
      <c r="F450">
        <f> 40.0 cm</f>
        <v/>
      </c>
      <c r="G450" t="inlineStr">
        <is>
          <t>Product has no value for 'tube_length'</t>
        </is>
      </c>
    </row>
    <row r="451">
      <c r="A451" t="inlineStr">
        <is>
          <t>22</t>
        </is>
      </c>
      <c r="B451" t="inlineStr">
        <is>
          <t>Compat® Gastrotube 14FR</t>
        </is>
      </c>
      <c r="C451" t="inlineStr">
        <is>
          <t>connector_standard</t>
        </is>
      </c>
      <c r="D451" s="8" t="inlineStr">
        <is>
          <t>PASS</t>
        </is>
      </c>
      <c r="E451" t="inlineStr">
        <is>
          <t>enfit</t>
        </is>
      </c>
      <c r="F451" t="inlineStr">
        <is>
          <t>enfit</t>
        </is>
      </c>
      <c r="G451" t="inlineStr"/>
    </row>
    <row r="452">
      <c r="A452" t="inlineStr">
        <is>
          <t>22</t>
        </is>
      </c>
      <c r="B452" t="inlineStr">
        <is>
          <t>Compat® Gastrotube 14FR</t>
        </is>
      </c>
      <c r="C452" t="inlineStr">
        <is>
          <t>radiopaque</t>
        </is>
      </c>
      <c r="D452" s="10" t="inlineStr">
        <is>
          <t>UNKNOWN</t>
        </is>
      </c>
      <c r="E452" t="inlineStr">
        <is>
          <t>N/A</t>
        </is>
      </c>
      <c r="F452">
        <f> ? </f>
        <v/>
      </c>
      <c r="G452" t="inlineStr">
        <is>
          <t>Catalogue does not state 'radiopaque' for this product</t>
        </is>
      </c>
    </row>
    <row r="453">
      <c r="A453" t="inlineStr">
        <is>
          <t>23</t>
        </is>
      </c>
      <c r="B453" t="inlineStr">
        <is>
          <t>Compat® Gastrotube 18FR</t>
        </is>
      </c>
      <c r="C453" t="inlineStr">
        <is>
          <t>device_type</t>
        </is>
      </c>
      <c r="D453" s="8" t="inlineStr">
        <is>
          <t>PASS</t>
        </is>
      </c>
      <c r="E453" t="inlineStr">
        <is>
          <t>gastrostomy_tube</t>
        </is>
      </c>
      <c r="F453" t="inlineStr">
        <is>
          <t>gastrostomy_tube</t>
        </is>
      </c>
      <c r="G453" t="inlineStr"/>
    </row>
    <row r="454">
      <c r="A454" t="inlineStr">
        <is>
          <t>23</t>
        </is>
      </c>
      <c r="B454" t="inlineStr">
        <is>
          <t>Compat® Gastrotube 18FR</t>
        </is>
      </c>
      <c r="C454" t="inlineStr">
        <is>
          <t>french_size</t>
        </is>
      </c>
      <c r="D454" s="8" t="inlineStr">
        <is>
          <t>PASS</t>
        </is>
      </c>
      <c r="E454" t="inlineStr">
        <is>
          <t>18.0 FR</t>
        </is>
      </c>
      <c r="F454">
        <f> 18.0 FR</f>
        <v/>
      </c>
      <c r="G454" t="inlineStr"/>
    </row>
    <row r="455">
      <c r="A455" t="inlineStr">
        <is>
          <t>23</t>
        </is>
      </c>
      <c r="B455" t="inlineStr">
        <is>
          <t>Compat® Gastrotube 18FR</t>
        </is>
      </c>
      <c r="C455" t="inlineStr">
        <is>
          <t>tube_length</t>
        </is>
      </c>
      <c r="D455" s="10" t="inlineStr">
        <is>
          <t>UNKNOWN</t>
        </is>
      </c>
      <c r="E455" t="inlineStr">
        <is>
          <t>N/A</t>
        </is>
      </c>
      <c r="F455">
        <f> 40.0 cm</f>
        <v/>
      </c>
      <c r="G455" t="inlineStr">
        <is>
          <t>Product has no value for 'tube_length'</t>
        </is>
      </c>
    </row>
    <row r="456">
      <c r="A456" t="inlineStr">
        <is>
          <t>23</t>
        </is>
      </c>
      <c r="B456" t="inlineStr">
        <is>
          <t>Compat® Gastrotube 18FR</t>
        </is>
      </c>
      <c r="C456" t="inlineStr">
        <is>
          <t>connector_standard</t>
        </is>
      </c>
      <c r="D456" s="8" t="inlineStr">
        <is>
          <t>PASS</t>
        </is>
      </c>
      <c r="E456" t="inlineStr">
        <is>
          <t>enfit</t>
        </is>
      </c>
      <c r="F456" t="inlineStr">
        <is>
          <t>enfit</t>
        </is>
      </c>
      <c r="G456" t="inlineStr"/>
    </row>
    <row r="457">
      <c r="A457" t="inlineStr">
        <is>
          <t>23</t>
        </is>
      </c>
      <c r="B457" t="inlineStr">
        <is>
          <t>Compat® Gastrotube 18FR</t>
        </is>
      </c>
      <c r="C457" t="inlineStr">
        <is>
          <t>radiopaque</t>
        </is>
      </c>
      <c r="D457" s="10" t="inlineStr">
        <is>
          <t>UNKNOWN</t>
        </is>
      </c>
      <c r="E457" t="inlineStr">
        <is>
          <t>N/A</t>
        </is>
      </c>
      <c r="F457">
        <f> ? </f>
        <v/>
      </c>
      <c r="G457" t="inlineStr">
        <is>
          <t>Catalogue does not state 'radiopaque' for this product</t>
        </is>
      </c>
    </row>
    <row r="458">
      <c r="A458" t="inlineStr">
        <is>
          <t>23</t>
        </is>
      </c>
      <c r="B458" t="inlineStr">
        <is>
          <t>Compat® Gastrotube 12FR</t>
        </is>
      </c>
      <c r="C458" t="inlineStr">
        <is>
          <t>device_type</t>
        </is>
      </c>
      <c r="D458" s="8" t="inlineStr">
        <is>
          <t>PASS</t>
        </is>
      </c>
      <c r="E458" t="inlineStr">
        <is>
          <t>gastrostomy_tube</t>
        </is>
      </c>
      <c r="F458" t="inlineStr">
        <is>
          <t>gastrostomy_tube</t>
        </is>
      </c>
      <c r="G458" t="inlineStr"/>
    </row>
    <row r="459">
      <c r="A459" t="inlineStr">
        <is>
          <t>23</t>
        </is>
      </c>
      <c r="B459" t="inlineStr">
        <is>
          <t>Compat® Gastrotube 12FR</t>
        </is>
      </c>
      <c r="C459" t="inlineStr">
        <is>
          <t>french_size</t>
        </is>
      </c>
      <c r="D459" s="9" t="inlineStr">
        <is>
          <t>FAIL</t>
        </is>
      </c>
      <c r="E459" t="inlineStr">
        <is>
          <t>12.0 FR</t>
        </is>
      </c>
      <c r="F459">
        <f> 18.0 FR</f>
        <v/>
      </c>
      <c r="G459" t="inlineStr">
        <is>
          <t>12.0 does not satisfy = 18.0</t>
        </is>
      </c>
    </row>
    <row r="460">
      <c r="A460" t="inlineStr">
        <is>
          <t>23</t>
        </is>
      </c>
      <c r="B460" t="inlineStr">
        <is>
          <t>Compat® Gastrotube 12FR</t>
        </is>
      </c>
      <c r="C460" t="inlineStr">
        <is>
          <t>tube_length</t>
        </is>
      </c>
      <c r="D460" s="10" t="inlineStr">
        <is>
          <t>UNKNOWN</t>
        </is>
      </c>
      <c r="E460" t="inlineStr">
        <is>
          <t>N/A</t>
        </is>
      </c>
      <c r="F460">
        <f> 40.0 cm</f>
        <v/>
      </c>
      <c r="G460" t="inlineStr">
        <is>
          <t>Product has no value for 'tube_length'</t>
        </is>
      </c>
    </row>
    <row r="461">
      <c r="A461" t="inlineStr">
        <is>
          <t>23</t>
        </is>
      </c>
      <c r="B461" t="inlineStr">
        <is>
          <t>Compat® Gastrotube 12FR</t>
        </is>
      </c>
      <c r="C461" t="inlineStr">
        <is>
          <t>connector_standard</t>
        </is>
      </c>
      <c r="D461" s="8" t="inlineStr">
        <is>
          <t>PASS</t>
        </is>
      </c>
      <c r="E461" t="inlineStr">
        <is>
          <t>enfit</t>
        </is>
      </c>
      <c r="F461" t="inlineStr">
        <is>
          <t>enfit</t>
        </is>
      </c>
      <c r="G461" t="inlineStr"/>
    </row>
    <row r="462">
      <c r="A462" t="inlineStr">
        <is>
          <t>23</t>
        </is>
      </c>
      <c r="B462" t="inlineStr">
        <is>
          <t>Compat® Gastrotube 12FR</t>
        </is>
      </c>
      <c r="C462" t="inlineStr">
        <is>
          <t>radiopaque</t>
        </is>
      </c>
      <c r="D462" s="10" t="inlineStr">
        <is>
          <t>UNKNOWN</t>
        </is>
      </c>
      <c r="E462" t="inlineStr">
        <is>
          <t>N/A</t>
        </is>
      </c>
      <c r="F462">
        <f> ? </f>
        <v/>
      </c>
      <c r="G462" t="inlineStr">
        <is>
          <t>Catalogue does not state 'radiopaque' for this product</t>
        </is>
      </c>
    </row>
    <row r="463">
      <c r="A463" t="inlineStr">
        <is>
          <t>23</t>
        </is>
      </c>
      <c r="B463" t="inlineStr">
        <is>
          <t>Compat® Gastrotube 14FR</t>
        </is>
      </c>
      <c r="C463" t="inlineStr">
        <is>
          <t>device_type</t>
        </is>
      </c>
      <c r="D463" s="8" t="inlineStr">
        <is>
          <t>PASS</t>
        </is>
      </c>
      <c r="E463" t="inlineStr">
        <is>
          <t>gastrostomy_tube</t>
        </is>
      </c>
      <c r="F463" t="inlineStr">
        <is>
          <t>gastrostomy_tube</t>
        </is>
      </c>
      <c r="G463" t="inlineStr"/>
    </row>
    <row r="464">
      <c r="A464" t="inlineStr">
        <is>
          <t>23</t>
        </is>
      </c>
      <c r="B464" t="inlineStr">
        <is>
          <t>Compat® Gastrotube 14FR</t>
        </is>
      </c>
      <c r="C464" t="inlineStr">
        <is>
          <t>french_size</t>
        </is>
      </c>
      <c r="D464" s="9" t="inlineStr">
        <is>
          <t>FAIL</t>
        </is>
      </c>
      <c r="E464" t="inlineStr">
        <is>
          <t>14.0 FR</t>
        </is>
      </c>
      <c r="F464">
        <f> 18.0 FR</f>
        <v/>
      </c>
      <c r="G464" t="inlineStr">
        <is>
          <t>14.0 does not satisfy = 18.0</t>
        </is>
      </c>
    </row>
    <row r="465">
      <c r="A465" t="inlineStr">
        <is>
          <t>23</t>
        </is>
      </c>
      <c r="B465" t="inlineStr">
        <is>
          <t>Compat® Gastrotube 14FR</t>
        </is>
      </c>
      <c r="C465" t="inlineStr">
        <is>
          <t>tube_length</t>
        </is>
      </c>
      <c r="D465" s="10" t="inlineStr">
        <is>
          <t>UNKNOWN</t>
        </is>
      </c>
      <c r="E465" t="inlineStr">
        <is>
          <t>N/A</t>
        </is>
      </c>
      <c r="F465">
        <f> 40.0 cm</f>
        <v/>
      </c>
      <c r="G465" t="inlineStr">
        <is>
          <t>Product has no value for 'tube_length'</t>
        </is>
      </c>
    </row>
    <row r="466">
      <c r="A466" t="inlineStr">
        <is>
          <t>23</t>
        </is>
      </c>
      <c r="B466" t="inlineStr">
        <is>
          <t>Compat® Gastrotube 14FR</t>
        </is>
      </c>
      <c r="C466" t="inlineStr">
        <is>
          <t>connector_standard</t>
        </is>
      </c>
      <c r="D466" s="8" t="inlineStr">
        <is>
          <t>PASS</t>
        </is>
      </c>
      <c r="E466" t="inlineStr">
        <is>
          <t>enfit</t>
        </is>
      </c>
      <c r="F466" t="inlineStr">
        <is>
          <t>enfit</t>
        </is>
      </c>
      <c r="G466" t="inlineStr"/>
    </row>
    <row r="467">
      <c r="A467" t="inlineStr">
        <is>
          <t>23</t>
        </is>
      </c>
      <c r="B467" t="inlineStr">
        <is>
          <t>Compat® Gastrotube 14FR</t>
        </is>
      </c>
      <c r="C467" t="inlineStr">
        <is>
          <t>radiopaque</t>
        </is>
      </c>
      <c r="D467" s="10" t="inlineStr">
        <is>
          <t>UNKNOWN</t>
        </is>
      </c>
      <c r="E467" t="inlineStr">
        <is>
          <t>N/A</t>
        </is>
      </c>
      <c r="F467">
        <f> ? </f>
        <v/>
      </c>
      <c r="G467" t="inlineStr">
        <is>
          <t>Catalogue does not state 'radiopaque' for this product</t>
        </is>
      </c>
    </row>
    <row r="468">
      <c r="A468" t="inlineStr">
        <is>
          <t>24</t>
        </is>
      </c>
      <c r="B468" t="inlineStr">
        <is>
          <t>Compat® Gastrotube 20FR</t>
        </is>
      </c>
      <c r="C468" t="inlineStr">
        <is>
          <t>device_type</t>
        </is>
      </c>
      <c r="D468" s="8" t="inlineStr">
        <is>
          <t>PASS</t>
        </is>
      </c>
      <c r="E468" t="inlineStr">
        <is>
          <t>gastrostomy_tube</t>
        </is>
      </c>
      <c r="F468" t="inlineStr">
        <is>
          <t>gastrostomy_tube</t>
        </is>
      </c>
      <c r="G468" t="inlineStr"/>
    </row>
    <row r="469">
      <c r="A469" t="inlineStr">
        <is>
          <t>24</t>
        </is>
      </c>
      <c r="B469" t="inlineStr">
        <is>
          <t>Compat® Gastrotube 20FR</t>
        </is>
      </c>
      <c r="C469" t="inlineStr">
        <is>
          <t>french_size</t>
        </is>
      </c>
      <c r="D469" s="8" t="inlineStr">
        <is>
          <t>PASS</t>
        </is>
      </c>
      <c r="E469" t="inlineStr">
        <is>
          <t>20.0 FR</t>
        </is>
      </c>
      <c r="F469">
        <f> 20.0 FR</f>
        <v/>
      </c>
      <c r="G469" t="inlineStr"/>
    </row>
    <row r="470">
      <c r="A470" t="inlineStr">
        <is>
          <t>24</t>
        </is>
      </c>
      <c r="B470" t="inlineStr">
        <is>
          <t>Compat® Gastrotube 20FR</t>
        </is>
      </c>
      <c r="C470" t="inlineStr">
        <is>
          <t>tube_length</t>
        </is>
      </c>
      <c r="D470" s="10" t="inlineStr">
        <is>
          <t>UNKNOWN</t>
        </is>
      </c>
      <c r="E470" t="inlineStr">
        <is>
          <t>N/A</t>
        </is>
      </c>
      <c r="F470">
        <f> 40.0 cm</f>
        <v/>
      </c>
      <c r="G470" t="inlineStr">
        <is>
          <t>Product has no value for 'tube_length'</t>
        </is>
      </c>
    </row>
    <row r="471">
      <c r="A471" t="inlineStr">
        <is>
          <t>24</t>
        </is>
      </c>
      <c r="B471" t="inlineStr">
        <is>
          <t>Compat® Gastrotube 20FR</t>
        </is>
      </c>
      <c r="C471" t="inlineStr">
        <is>
          <t>connector_standard</t>
        </is>
      </c>
      <c r="D471" s="8" t="inlineStr">
        <is>
          <t>PASS</t>
        </is>
      </c>
      <c r="E471" t="inlineStr">
        <is>
          <t>enfit</t>
        </is>
      </c>
      <c r="F471" t="inlineStr">
        <is>
          <t>enfit</t>
        </is>
      </c>
      <c r="G471" t="inlineStr"/>
    </row>
    <row r="472">
      <c r="A472" t="inlineStr">
        <is>
          <t>24</t>
        </is>
      </c>
      <c r="B472" t="inlineStr">
        <is>
          <t>Compat® Gastrotube 20FR</t>
        </is>
      </c>
      <c r="C472" t="inlineStr">
        <is>
          <t>radiopaque</t>
        </is>
      </c>
      <c r="D472" s="10" t="inlineStr">
        <is>
          <t>UNKNOWN</t>
        </is>
      </c>
      <c r="E472" t="inlineStr">
        <is>
          <t>N/A</t>
        </is>
      </c>
      <c r="F472">
        <f> ? </f>
        <v/>
      </c>
      <c r="G472" t="inlineStr">
        <is>
          <t>Catalogue does not state 'radiopaque' for this product</t>
        </is>
      </c>
    </row>
    <row r="473">
      <c r="A473" t="inlineStr">
        <is>
          <t>24</t>
        </is>
      </c>
      <c r="B473" t="inlineStr">
        <is>
          <t>Compat® Gastrotube 12FR</t>
        </is>
      </c>
      <c r="C473" t="inlineStr">
        <is>
          <t>device_type</t>
        </is>
      </c>
      <c r="D473" s="8" t="inlineStr">
        <is>
          <t>PASS</t>
        </is>
      </c>
      <c r="E473" t="inlineStr">
        <is>
          <t>gastrostomy_tube</t>
        </is>
      </c>
      <c r="F473" t="inlineStr">
        <is>
          <t>gastrostomy_tube</t>
        </is>
      </c>
      <c r="G473" t="inlineStr"/>
    </row>
    <row r="474">
      <c r="A474" t="inlineStr">
        <is>
          <t>24</t>
        </is>
      </c>
      <c r="B474" t="inlineStr">
        <is>
          <t>Compat® Gastrotube 12FR</t>
        </is>
      </c>
      <c r="C474" t="inlineStr">
        <is>
          <t>french_size</t>
        </is>
      </c>
      <c r="D474" s="9" t="inlineStr">
        <is>
          <t>FAIL</t>
        </is>
      </c>
      <c r="E474" t="inlineStr">
        <is>
          <t>12.0 FR</t>
        </is>
      </c>
      <c r="F474">
        <f> 20.0 FR</f>
        <v/>
      </c>
      <c r="G474" t="inlineStr">
        <is>
          <t>12.0 does not satisfy = 20.0</t>
        </is>
      </c>
    </row>
    <row r="475">
      <c r="A475" t="inlineStr">
        <is>
          <t>24</t>
        </is>
      </c>
      <c r="B475" t="inlineStr">
        <is>
          <t>Compat® Gastrotube 12FR</t>
        </is>
      </c>
      <c r="C475" t="inlineStr">
        <is>
          <t>tube_length</t>
        </is>
      </c>
      <c r="D475" s="10" t="inlineStr">
        <is>
          <t>UNKNOWN</t>
        </is>
      </c>
      <c r="E475" t="inlineStr">
        <is>
          <t>N/A</t>
        </is>
      </c>
      <c r="F475">
        <f> 40.0 cm</f>
        <v/>
      </c>
      <c r="G475" t="inlineStr">
        <is>
          <t>Product has no value for 'tube_length'</t>
        </is>
      </c>
    </row>
    <row r="476">
      <c r="A476" t="inlineStr">
        <is>
          <t>24</t>
        </is>
      </c>
      <c r="B476" t="inlineStr">
        <is>
          <t>Compat® Gastrotube 12FR</t>
        </is>
      </c>
      <c r="C476" t="inlineStr">
        <is>
          <t>connector_standard</t>
        </is>
      </c>
      <c r="D476" s="8" t="inlineStr">
        <is>
          <t>PASS</t>
        </is>
      </c>
      <c r="E476" t="inlineStr">
        <is>
          <t>enfit</t>
        </is>
      </c>
      <c r="F476" t="inlineStr">
        <is>
          <t>enfit</t>
        </is>
      </c>
      <c r="G476" t="inlineStr"/>
    </row>
    <row r="477">
      <c r="A477" t="inlineStr">
        <is>
          <t>24</t>
        </is>
      </c>
      <c r="B477" t="inlineStr">
        <is>
          <t>Compat® Gastrotube 12FR</t>
        </is>
      </c>
      <c r="C477" t="inlineStr">
        <is>
          <t>radiopaque</t>
        </is>
      </c>
      <c r="D477" s="10" t="inlineStr">
        <is>
          <t>UNKNOWN</t>
        </is>
      </c>
      <c r="E477" t="inlineStr">
        <is>
          <t>N/A</t>
        </is>
      </c>
      <c r="F477">
        <f> ? </f>
        <v/>
      </c>
      <c r="G477" t="inlineStr">
        <is>
          <t>Catalogue does not state 'radiopaque' for this product</t>
        </is>
      </c>
    </row>
    <row r="478">
      <c r="A478" t="inlineStr">
        <is>
          <t>24</t>
        </is>
      </c>
      <c r="B478" t="inlineStr">
        <is>
          <t>Compat® Gastrotube 14FR</t>
        </is>
      </c>
      <c r="C478" t="inlineStr">
        <is>
          <t>device_type</t>
        </is>
      </c>
      <c r="D478" s="8" t="inlineStr">
        <is>
          <t>PASS</t>
        </is>
      </c>
      <c r="E478" t="inlineStr">
        <is>
          <t>gastrostomy_tube</t>
        </is>
      </c>
      <c r="F478" t="inlineStr">
        <is>
          <t>gastrostomy_tube</t>
        </is>
      </c>
      <c r="G478" t="inlineStr"/>
    </row>
    <row r="479">
      <c r="A479" t="inlineStr">
        <is>
          <t>24</t>
        </is>
      </c>
      <c r="B479" t="inlineStr">
        <is>
          <t>Compat® Gastrotube 14FR</t>
        </is>
      </c>
      <c r="C479" t="inlineStr">
        <is>
          <t>french_size</t>
        </is>
      </c>
      <c r="D479" s="9" t="inlineStr">
        <is>
          <t>FAIL</t>
        </is>
      </c>
      <c r="E479" t="inlineStr">
        <is>
          <t>14.0 FR</t>
        </is>
      </c>
      <c r="F479">
        <f> 20.0 FR</f>
        <v/>
      </c>
      <c r="G479" t="inlineStr">
        <is>
          <t>14.0 does not satisfy = 20.0</t>
        </is>
      </c>
    </row>
    <row r="480">
      <c r="A480" t="inlineStr">
        <is>
          <t>24</t>
        </is>
      </c>
      <c r="B480" t="inlineStr">
        <is>
          <t>Compat® Gastrotube 14FR</t>
        </is>
      </c>
      <c r="C480" t="inlineStr">
        <is>
          <t>tube_length</t>
        </is>
      </c>
      <c r="D480" s="10" t="inlineStr">
        <is>
          <t>UNKNOWN</t>
        </is>
      </c>
      <c r="E480" t="inlineStr">
        <is>
          <t>N/A</t>
        </is>
      </c>
      <c r="F480">
        <f> 40.0 cm</f>
        <v/>
      </c>
      <c r="G480" t="inlineStr">
        <is>
          <t>Product has no value for 'tube_length'</t>
        </is>
      </c>
    </row>
    <row r="481">
      <c r="A481" t="inlineStr">
        <is>
          <t>24</t>
        </is>
      </c>
      <c r="B481" t="inlineStr">
        <is>
          <t>Compat® Gastrotube 14FR</t>
        </is>
      </c>
      <c r="C481" t="inlineStr">
        <is>
          <t>connector_standard</t>
        </is>
      </c>
      <c r="D481" s="8" t="inlineStr">
        <is>
          <t>PASS</t>
        </is>
      </c>
      <c r="E481" t="inlineStr">
        <is>
          <t>enfit</t>
        </is>
      </c>
      <c r="F481" t="inlineStr">
        <is>
          <t>enfit</t>
        </is>
      </c>
      <c r="G481" t="inlineStr"/>
    </row>
    <row r="482">
      <c r="A482" t="inlineStr">
        <is>
          <t>24</t>
        </is>
      </c>
      <c r="B482" t="inlineStr">
        <is>
          <t>Compat® Gastrotube 14FR</t>
        </is>
      </c>
      <c r="C482" t="inlineStr">
        <is>
          <t>radiopaque</t>
        </is>
      </c>
      <c r="D482" s="10" t="inlineStr">
        <is>
          <t>UNKNOWN</t>
        </is>
      </c>
      <c r="E482" t="inlineStr">
        <is>
          <t>N/A</t>
        </is>
      </c>
      <c r="F482">
        <f> ? </f>
        <v/>
      </c>
      <c r="G482" t="inlineStr">
        <is>
          <t>Catalogue does not state 'radiopaque' for this product</t>
        </is>
      </c>
    </row>
    <row r="483">
      <c r="A483" t="inlineStr">
        <is>
          <t>25</t>
        </is>
      </c>
      <c r="B483" t="inlineStr">
        <is>
          <t>Compat® Gastrotube 24FR</t>
        </is>
      </c>
      <c r="C483" t="inlineStr">
        <is>
          <t>device_type</t>
        </is>
      </c>
      <c r="D483" s="8" t="inlineStr">
        <is>
          <t>PASS</t>
        </is>
      </c>
      <c r="E483" t="inlineStr">
        <is>
          <t>gastrostomy_tube</t>
        </is>
      </c>
      <c r="F483" t="inlineStr">
        <is>
          <t>gastrostomy_tube</t>
        </is>
      </c>
      <c r="G483" t="inlineStr"/>
    </row>
    <row r="484">
      <c r="A484" t="inlineStr">
        <is>
          <t>25</t>
        </is>
      </c>
      <c r="B484" t="inlineStr">
        <is>
          <t>Compat® Gastrotube 24FR</t>
        </is>
      </c>
      <c r="C484" t="inlineStr">
        <is>
          <t>french_size</t>
        </is>
      </c>
      <c r="D484" s="8" t="inlineStr">
        <is>
          <t>PASS</t>
        </is>
      </c>
      <c r="E484" t="inlineStr">
        <is>
          <t>24.0 FR</t>
        </is>
      </c>
      <c r="F484">
        <f> 24.0 FR</f>
        <v/>
      </c>
      <c r="G484" t="inlineStr"/>
    </row>
    <row r="485">
      <c r="A485" t="inlineStr">
        <is>
          <t>25</t>
        </is>
      </c>
      <c r="B485" t="inlineStr">
        <is>
          <t>Compat® Gastrotube 24FR</t>
        </is>
      </c>
      <c r="C485" t="inlineStr">
        <is>
          <t>tube_length</t>
        </is>
      </c>
      <c r="D485" s="10" t="inlineStr">
        <is>
          <t>UNKNOWN</t>
        </is>
      </c>
      <c r="E485" t="inlineStr">
        <is>
          <t>N/A</t>
        </is>
      </c>
      <c r="F485">
        <f> 40.0 cm</f>
        <v/>
      </c>
      <c r="G485" t="inlineStr">
        <is>
          <t>Product has no value for 'tube_length'</t>
        </is>
      </c>
    </row>
    <row r="486">
      <c r="A486" t="inlineStr">
        <is>
          <t>25</t>
        </is>
      </c>
      <c r="B486" t="inlineStr">
        <is>
          <t>Compat® Gastrotube 24FR</t>
        </is>
      </c>
      <c r="C486" t="inlineStr">
        <is>
          <t>connector_standard</t>
        </is>
      </c>
      <c r="D486" s="8" t="inlineStr">
        <is>
          <t>PASS</t>
        </is>
      </c>
      <c r="E486" t="inlineStr">
        <is>
          <t>enfit</t>
        </is>
      </c>
      <c r="F486" t="inlineStr">
        <is>
          <t>enfit</t>
        </is>
      </c>
      <c r="G486" t="inlineStr"/>
    </row>
    <row r="487">
      <c r="A487" t="inlineStr">
        <is>
          <t>25</t>
        </is>
      </c>
      <c r="B487" t="inlineStr">
        <is>
          <t>Compat® Gastrotube 24FR</t>
        </is>
      </c>
      <c r="C487" t="inlineStr">
        <is>
          <t>radiopaque</t>
        </is>
      </c>
      <c r="D487" s="10" t="inlineStr">
        <is>
          <t>UNKNOWN</t>
        </is>
      </c>
      <c r="E487" t="inlineStr">
        <is>
          <t>N/A</t>
        </is>
      </c>
      <c r="F487">
        <f> ? </f>
        <v/>
      </c>
      <c r="G487" t="inlineStr">
        <is>
          <t>Catalogue does not state 'radiopaque' for this product</t>
        </is>
      </c>
    </row>
    <row r="488">
      <c r="A488" t="inlineStr">
        <is>
          <t>25</t>
        </is>
      </c>
      <c r="B488" t="inlineStr">
        <is>
          <t>Compat® Gastrotube 12FR</t>
        </is>
      </c>
      <c r="C488" t="inlineStr">
        <is>
          <t>device_type</t>
        </is>
      </c>
      <c r="D488" s="8" t="inlineStr">
        <is>
          <t>PASS</t>
        </is>
      </c>
      <c r="E488" t="inlineStr">
        <is>
          <t>gastrostomy_tube</t>
        </is>
      </c>
      <c r="F488" t="inlineStr">
        <is>
          <t>gastrostomy_tube</t>
        </is>
      </c>
      <c r="G488" t="inlineStr"/>
    </row>
    <row r="489">
      <c r="A489" t="inlineStr">
        <is>
          <t>25</t>
        </is>
      </c>
      <c r="B489" t="inlineStr">
        <is>
          <t>Compat® Gastrotube 12FR</t>
        </is>
      </c>
      <c r="C489" t="inlineStr">
        <is>
          <t>french_size</t>
        </is>
      </c>
      <c r="D489" s="9" t="inlineStr">
        <is>
          <t>FAIL</t>
        </is>
      </c>
      <c r="E489" t="inlineStr">
        <is>
          <t>12.0 FR</t>
        </is>
      </c>
      <c r="F489">
        <f> 24.0 FR</f>
        <v/>
      </c>
      <c r="G489" t="inlineStr">
        <is>
          <t>12.0 does not satisfy = 24.0</t>
        </is>
      </c>
    </row>
    <row r="490">
      <c r="A490" t="inlineStr">
        <is>
          <t>25</t>
        </is>
      </c>
      <c r="B490" t="inlineStr">
        <is>
          <t>Compat® Gastrotube 12FR</t>
        </is>
      </c>
      <c r="C490" t="inlineStr">
        <is>
          <t>tube_length</t>
        </is>
      </c>
      <c r="D490" s="10" t="inlineStr">
        <is>
          <t>UNKNOWN</t>
        </is>
      </c>
      <c r="E490" t="inlineStr">
        <is>
          <t>N/A</t>
        </is>
      </c>
      <c r="F490">
        <f> 40.0 cm</f>
        <v/>
      </c>
      <c r="G490" t="inlineStr">
        <is>
          <t>Product has no value for 'tube_length'</t>
        </is>
      </c>
    </row>
    <row r="491">
      <c r="A491" t="inlineStr">
        <is>
          <t>25</t>
        </is>
      </c>
      <c r="B491" t="inlineStr">
        <is>
          <t>Compat® Gastrotube 12FR</t>
        </is>
      </c>
      <c r="C491" t="inlineStr">
        <is>
          <t>connector_standard</t>
        </is>
      </c>
      <c r="D491" s="8" t="inlineStr">
        <is>
          <t>PASS</t>
        </is>
      </c>
      <c r="E491" t="inlineStr">
        <is>
          <t>enfit</t>
        </is>
      </c>
      <c r="F491" t="inlineStr">
        <is>
          <t>enfit</t>
        </is>
      </c>
      <c r="G491" t="inlineStr"/>
    </row>
    <row r="492">
      <c r="A492" t="inlineStr">
        <is>
          <t>25</t>
        </is>
      </c>
      <c r="B492" t="inlineStr">
        <is>
          <t>Compat® Gastrotube 12FR</t>
        </is>
      </c>
      <c r="C492" t="inlineStr">
        <is>
          <t>radiopaque</t>
        </is>
      </c>
      <c r="D492" s="10" t="inlineStr">
        <is>
          <t>UNKNOWN</t>
        </is>
      </c>
      <c r="E492" t="inlineStr">
        <is>
          <t>N/A</t>
        </is>
      </c>
      <c r="F492">
        <f> ? </f>
        <v/>
      </c>
      <c r="G492" t="inlineStr">
        <is>
          <t>Catalogue does not state 'radiopaque' for this product</t>
        </is>
      </c>
    </row>
    <row r="493">
      <c r="A493" t="inlineStr">
        <is>
          <t>25</t>
        </is>
      </c>
      <c r="B493" t="inlineStr">
        <is>
          <t>Compat® Gastrotube 14FR</t>
        </is>
      </c>
      <c r="C493" t="inlineStr">
        <is>
          <t>device_type</t>
        </is>
      </c>
      <c r="D493" s="8" t="inlineStr">
        <is>
          <t>PASS</t>
        </is>
      </c>
      <c r="E493" t="inlineStr">
        <is>
          <t>gastrostomy_tube</t>
        </is>
      </c>
      <c r="F493" t="inlineStr">
        <is>
          <t>gastrostomy_tube</t>
        </is>
      </c>
      <c r="G493" t="inlineStr"/>
    </row>
    <row r="494">
      <c r="A494" t="inlineStr">
        <is>
          <t>25</t>
        </is>
      </c>
      <c r="B494" t="inlineStr">
        <is>
          <t>Compat® Gastrotube 14FR</t>
        </is>
      </c>
      <c r="C494" t="inlineStr">
        <is>
          <t>french_size</t>
        </is>
      </c>
      <c r="D494" s="9" t="inlineStr">
        <is>
          <t>FAIL</t>
        </is>
      </c>
      <c r="E494" t="inlineStr">
        <is>
          <t>14.0 FR</t>
        </is>
      </c>
      <c r="F494">
        <f> 24.0 FR</f>
        <v/>
      </c>
      <c r="G494" t="inlineStr">
        <is>
          <t>14.0 does not satisfy = 24.0</t>
        </is>
      </c>
    </row>
    <row r="495">
      <c r="A495" t="inlineStr">
        <is>
          <t>25</t>
        </is>
      </c>
      <c r="B495" t="inlineStr">
        <is>
          <t>Compat® Gastrotube 14FR</t>
        </is>
      </c>
      <c r="C495" t="inlineStr">
        <is>
          <t>tube_length</t>
        </is>
      </c>
      <c r="D495" s="10" t="inlineStr">
        <is>
          <t>UNKNOWN</t>
        </is>
      </c>
      <c r="E495" t="inlineStr">
        <is>
          <t>N/A</t>
        </is>
      </c>
      <c r="F495">
        <f> 40.0 cm</f>
        <v/>
      </c>
      <c r="G495" t="inlineStr">
        <is>
          <t>Product has no value for 'tube_length'</t>
        </is>
      </c>
    </row>
    <row r="496">
      <c r="A496" t="inlineStr">
        <is>
          <t>25</t>
        </is>
      </c>
      <c r="B496" t="inlineStr">
        <is>
          <t>Compat® Gastrotube 14FR</t>
        </is>
      </c>
      <c r="C496" t="inlineStr">
        <is>
          <t>connector_standard</t>
        </is>
      </c>
      <c r="D496" s="8" t="inlineStr">
        <is>
          <t>PASS</t>
        </is>
      </c>
      <c r="E496" t="inlineStr">
        <is>
          <t>enfit</t>
        </is>
      </c>
      <c r="F496" t="inlineStr">
        <is>
          <t>enfit</t>
        </is>
      </c>
      <c r="G496" t="inlineStr"/>
    </row>
    <row r="497">
      <c r="A497" t="inlineStr">
        <is>
          <t>25</t>
        </is>
      </c>
      <c r="B497" t="inlineStr">
        <is>
          <t>Compat® Gastrotube 14FR</t>
        </is>
      </c>
      <c r="C497" t="inlineStr">
        <is>
          <t>radiopaque</t>
        </is>
      </c>
      <c r="D497" s="10" t="inlineStr">
        <is>
          <t>UNKNOWN</t>
        </is>
      </c>
      <c r="E497" t="inlineStr">
        <is>
          <t>N/A</t>
        </is>
      </c>
      <c r="F497">
        <f> ? </f>
        <v/>
      </c>
      <c r="G497" t="inlineStr">
        <is>
          <t>Catalogue does not state 'radiopaque' for this product</t>
        </is>
      </c>
    </row>
    <row r="498">
      <c r="A498" t="inlineStr">
        <is>
          <t>26*</t>
        </is>
      </c>
      <c r="B498" t="inlineStr">
        <is>
          <t>Compat® Adapter ENFit® Transition Kit</t>
        </is>
      </c>
      <c r="C498" t="inlineStr">
        <is>
          <t>route</t>
        </is>
      </c>
      <c r="D498" s="8" t="inlineStr">
        <is>
          <t>PASS</t>
        </is>
      </c>
      <c r="E498" t="inlineStr">
        <is>
          <t>enteral</t>
        </is>
      </c>
      <c r="F498" t="inlineStr">
        <is>
          <t>enteral</t>
        </is>
      </c>
      <c r="G498" t="inlineStr"/>
    </row>
    <row r="499">
      <c r="A499" t="inlineStr">
        <is>
          <t>26*</t>
        </is>
      </c>
      <c r="B499" t="inlineStr">
        <is>
          <t>Compat® Adapter ENFit® Transition Kit</t>
        </is>
      </c>
      <c r="C499" t="inlineStr">
        <is>
          <t>device_type</t>
        </is>
      </c>
      <c r="D499" s="8" t="inlineStr">
        <is>
          <t>PASS</t>
        </is>
      </c>
      <c r="E499" t="inlineStr">
        <is>
          <t>adapter</t>
        </is>
      </c>
      <c r="F499" t="inlineStr">
        <is>
          <t>adapter</t>
        </is>
      </c>
      <c r="G499" t="inlineStr"/>
    </row>
    <row r="500">
      <c r="A500" t="inlineStr">
        <is>
          <t>26*</t>
        </is>
      </c>
      <c r="B500" t="inlineStr">
        <is>
          <t>Compat® Adapter ENFit® Transition Kit</t>
        </is>
      </c>
      <c r="C500" t="inlineStr">
        <is>
          <t>connector_standard</t>
        </is>
      </c>
      <c r="D500" s="8" t="inlineStr">
        <is>
          <t>PASS</t>
        </is>
      </c>
      <c r="E500" t="inlineStr">
        <is>
          <t>enfit</t>
        </is>
      </c>
      <c r="F500" t="inlineStr">
        <is>
          <t>enfit</t>
        </is>
      </c>
      <c r="G500" t="inlineStr"/>
    </row>
    <row r="501">
      <c r="A501" t="inlineStr">
        <is>
          <t>26.1.</t>
        </is>
      </c>
      <c r="B501" t="inlineStr">
        <is>
          <t>Compat® Adapter ENFit® Transition Kit</t>
        </is>
      </c>
      <c r="C501" t="inlineStr">
        <is>
          <t>device_type</t>
        </is>
      </c>
      <c r="D501" s="8" t="inlineStr">
        <is>
          <t>PASS</t>
        </is>
      </c>
      <c r="E501" t="inlineStr">
        <is>
          <t>adapter</t>
        </is>
      </c>
      <c r="F501" t="inlineStr">
        <is>
          <t>adapter</t>
        </is>
      </c>
      <c r="G501" t="inlineStr"/>
    </row>
    <row r="502">
      <c r="A502" t="inlineStr">
        <is>
          <t>26.1.</t>
        </is>
      </c>
      <c r="B502" t="inlineStr">
        <is>
          <t>Compat® Adapter ENFit® Transition Kit</t>
        </is>
      </c>
      <c r="C502" t="inlineStr">
        <is>
          <t>french_size</t>
        </is>
      </c>
      <c r="D502" s="10" t="inlineStr">
        <is>
          <t>UNKNOWN</t>
        </is>
      </c>
      <c r="E502" t="inlineStr">
        <is>
          <t>N/A</t>
        </is>
      </c>
      <c r="F502" t="inlineStr">
        <is>
          <t>10.0-12.0 FR</t>
        </is>
      </c>
      <c r="G502" t="inlineStr">
        <is>
          <t>Product has no value for 'french_size'</t>
        </is>
      </c>
    </row>
    <row r="503">
      <c r="A503" t="inlineStr">
        <is>
          <t>26.1.</t>
        </is>
      </c>
      <c r="B503" t="inlineStr">
        <is>
          <t>Compat® Adapter ENFit® Transition Kit</t>
        </is>
      </c>
      <c r="C503" t="inlineStr">
        <is>
          <t>route</t>
        </is>
      </c>
      <c r="D503" s="8" t="inlineStr">
        <is>
          <t>PASS</t>
        </is>
      </c>
      <c r="E503" t="inlineStr">
        <is>
          <t>enteral</t>
        </is>
      </c>
      <c r="F503" t="inlineStr">
        <is>
          <t>enteral</t>
        </is>
      </c>
      <c r="G503" t="inlineStr"/>
    </row>
    <row r="504">
      <c r="A504" t="inlineStr">
        <is>
          <t>26.1.</t>
        </is>
      </c>
      <c r="B504" t="inlineStr">
        <is>
          <t>Compat® Adapter ENFit® Transition Kit</t>
        </is>
      </c>
      <c r="C504" t="inlineStr">
        <is>
          <t>connector_standard</t>
        </is>
      </c>
      <c r="D504" s="8" t="inlineStr">
        <is>
          <t>PASS</t>
        </is>
      </c>
      <c r="E504" t="inlineStr">
        <is>
          <t>enfit</t>
        </is>
      </c>
      <c r="F504" t="inlineStr">
        <is>
          <t>enfit</t>
        </is>
      </c>
      <c r="G504" t="inlineStr"/>
    </row>
    <row r="505">
      <c r="A505" t="inlineStr">
        <is>
          <t>26.2</t>
        </is>
      </c>
      <c r="B505" t="inlineStr">
        <is>
          <t>Compat® Adapter ENFit® Transition Kit</t>
        </is>
      </c>
      <c r="C505" t="inlineStr">
        <is>
          <t>device_type</t>
        </is>
      </c>
      <c r="D505" s="8" t="inlineStr">
        <is>
          <t>PASS</t>
        </is>
      </c>
      <c r="E505" t="inlineStr">
        <is>
          <t>adapter</t>
        </is>
      </c>
      <c r="F505" t="inlineStr">
        <is>
          <t>adapter</t>
        </is>
      </c>
      <c r="G505" t="inlineStr"/>
    </row>
    <row r="506">
      <c r="A506" t="inlineStr">
        <is>
          <t>26.2</t>
        </is>
      </c>
      <c r="B506" t="inlineStr">
        <is>
          <t>Compat® Adapter ENFit® Transition Kit</t>
        </is>
      </c>
      <c r="C506" t="inlineStr">
        <is>
          <t>french_size</t>
        </is>
      </c>
      <c r="D506" s="10" t="inlineStr">
        <is>
          <t>UNKNOWN</t>
        </is>
      </c>
      <c r="E506" t="inlineStr">
        <is>
          <t>N/A</t>
        </is>
      </c>
      <c r="F506">
        <f> 14.0 FR</f>
        <v/>
      </c>
      <c r="G506" t="inlineStr">
        <is>
          <t>Product has no value for 'french_size'</t>
        </is>
      </c>
    </row>
    <row r="507">
      <c r="A507" t="inlineStr">
        <is>
          <t>26.2</t>
        </is>
      </c>
      <c r="B507" t="inlineStr">
        <is>
          <t>Compat® Adapter ENFit® Transition Kit</t>
        </is>
      </c>
      <c r="C507" t="inlineStr">
        <is>
          <t>route</t>
        </is>
      </c>
      <c r="D507" s="8" t="inlineStr">
        <is>
          <t>PASS</t>
        </is>
      </c>
      <c r="E507" t="inlineStr">
        <is>
          <t>enteral</t>
        </is>
      </c>
      <c r="F507" t="inlineStr">
        <is>
          <t>enteral</t>
        </is>
      </c>
      <c r="G507" t="inlineStr"/>
    </row>
    <row r="508">
      <c r="A508" t="inlineStr">
        <is>
          <t>26.2</t>
        </is>
      </c>
      <c r="B508" t="inlineStr">
        <is>
          <t>Compat® Adapter ENFit® Transition Kit</t>
        </is>
      </c>
      <c r="C508" t="inlineStr">
        <is>
          <t>connector_standard</t>
        </is>
      </c>
      <c r="D508" s="8" t="inlineStr">
        <is>
          <t>PASS</t>
        </is>
      </c>
      <c r="E508" t="inlineStr">
        <is>
          <t>enfit</t>
        </is>
      </c>
      <c r="F508" t="inlineStr">
        <is>
          <t>enfit</t>
        </is>
      </c>
      <c r="G508" t="inlineStr"/>
    </row>
    <row r="509">
      <c r="A509" t="inlineStr">
        <is>
          <t>26.3.</t>
        </is>
      </c>
      <c r="B509" t="inlineStr">
        <is>
          <t>Compat® Adapter ENFit® Transition Kit</t>
        </is>
      </c>
      <c r="C509" t="inlineStr">
        <is>
          <t>device_type</t>
        </is>
      </c>
      <c r="D509" s="8" t="inlineStr">
        <is>
          <t>PASS</t>
        </is>
      </c>
      <c r="E509" t="inlineStr">
        <is>
          <t>adapter</t>
        </is>
      </c>
      <c r="F509" t="inlineStr">
        <is>
          <t>adapter</t>
        </is>
      </c>
      <c r="G509" t="inlineStr"/>
    </row>
    <row r="510">
      <c r="A510" t="inlineStr">
        <is>
          <t>26.3.</t>
        </is>
      </c>
      <c r="B510" t="inlineStr">
        <is>
          <t>Compat® Adapter ENFit® Transition Kit</t>
        </is>
      </c>
      <c r="C510" t="inlineStr">
        <is>
          <t>french_size</t>
        </is>
      </c>
      <c r="D510" s="10" t="inlineStr">
        <is>
          <t>UNKNOWN</t>
        </is>
      </c>
      <c r="E510" t="inlineStr">
        <is>
          <t>N/A</t>
        </is>
      </c>
      <c r="F510">
        <f> 18.0 FR</f>
        <v/>
      </c>
      <c r="G510" t="inlineStr">
        <is>
          <t>Product has no value for 'french_size'</t>
        </is>
      </c>
    </row>
    <row r="511">
      <c r="A511" t="inlineStr">
        <is>
          <t>26.3.</t>
        </is>
      </c>
      <c r="B511" t="inlineStr">
        <is>
          <t>Compat® Adapter ENFit® Transition Kit</t>
        </is>
      </c>
      <c r="C511" t="inlineStr">
        <is>
          <t>route</t>
        </is>
      </c>
      <c r="D511" s="8" t="inlineStr">
        <is>
          <t>PASS</t>
        </is>
      </c>
      <c r="E511" t="inlineStr">
        <is>
          <t>enteral</t>
        </is>
      </c>
      <c r="F511" t="inlineStr">
        <is>
          <t>enteral</t>
        </is>
      </c>
      <c r="G511" t="inlineStr"/>
    </row>
    <row r="512">
      <c r="A512" t="inlineStr">
        <is>
          <t>26.3.</t>
        </is>
      </c>
      <c r="B512" t="inlineStr">
        <is>
          <t>Compat® Adapter ENFit® Transition Kit</t>
        </is>
      </c>
      <c r="C512" t="inlineStr">
        <is>
          <t>connector_standard</t>
        </is>
      </c>
      <c r="D512" s="8" t="inlineStr">
        <is>
          <t>PASS</t>
        </is>
      </c>
      <c r="E512" t="inlineStr">
        <is>
          <t>enfit</t>
        </is>
      </c>
      <c r="F512" t="inlineStr">
        <is>
          <t>enfit</t>
        </is>
      </c>
      <c r="G512" t="inlineStr"/>
    </row>
    <row r="513">
      <c r="A513" t="inlineStr">
        <is>
          <t>26.4.</t>
        </is>
      </c>
      <c r="B513" t="inlineStr">
        <is>
          <t>Compat® Adapter ENFit® Transition Kit</t>
        </is>
      </c>
      <c r="C513" t="inlineStr">
        <is>
          <t>device_type</t>
        </is>
      </c>
      <c r="D513" s="8" t="inlineStr">
        <is>
          <t>PASS</t>
        </is>
      </c>
      <c r="E513" t="inlineStr">
        <is>
          <t>adapter</t>
        </is>
      </c>
      <c r="F513" t="inlineStr">
        <is>
          <t>adapter</t>
        </is>
      </c>
      <c r="G513" t="inlineStr"/>
    </row>
    <row r="514">
      <c r="A514" t="inlineStr">
        <is>
          <t>26.4.</t>
        </is>
      </c>
      <c r="B514" t="inlineStr">
        <is>
          <t>Compat® Adapter ENFit® Transition Kit</t>
        </is>
      </c>
      <c r="C514" t="inlineStr">
        <is>
          <t>french_size</t>
        </is>
      </c>
      <c r="D514" s="10" t="inlineStr">
        <is>
          <t>UNKNOWN</t>
        </is>
      </c>
      <c r="E514" t="inlineStr">
        <is>
          <t>N/A</t>
        </is>
      </c>
      <c r="F514">
        <f> 20.0 FR</f>
        <v/>
      </c>
      <c r="G514" t="inlineStr">
        <is>
          <t>Product has no value for 'french_size'</t>
        </is>
      </c>
    </row>
    <row r="515">
      <c r="A515" t="inlineStr">
        <is>
          <t>26.4.</t>
        </is>
      </c>
      <c r="B515" t="inlineStr">
        <is>
          <t>Compat® Adapter ENFit® Transition Kit</t>
        </is>
      </c>
      <c r="C515" t="inlineStr">
        <is>
          <t>route</t>
        </is>
      </c>
      <c r="D515" s="8" t="inlineStr">
        <is>
          <t>PASS</t>
        </is>
      </c>
      <c r="E515" t="inlineStr">
        <is>
          <t>enteral</t>
        </is>
      </c>
      <c r="F515" t="inlineStr">
        <is>
          <t>enteral</t>
        </is>
      </c>
      <c r="G515" t="inlineStr"/>
    </row>
    <row r="516">
      <c r="A516" t="inlineStr">
        <is>
          <t>26.4.</t>
        </is>
      </c>
      <c r="B516" t="inlineStr">
        <is>
          <t>Compat® Adapter ENFit® Transition Kit</t>
        </is>
      </c>
      <c r="C516" t="inlineStr">
        <is>
          <t>connector_standard</t>
        </is>
      </c>
      <c r="D516" s="8" t="inlineStr">
        <is>
          <t>PASS</t>
        </is>
      </c>
      <c r="E516" t="inlineStr">
        <is>
          <t>enfit</t>
        </is>
      </c>
      <c r="F516" t="inlineStr">
        <is>
          <t>enfit</t>
        </is>
      </c>
      <c r="G516" t="inlineStr"/>
    </row>
    <row r="517">
      <c r="A517" t="inlineStr">
        <is>
          <t>27</t>
        </is>
      </c>
      <c r="B517" t="inlineStr">
        <is>
          <t>Compat® Adapter ENFit® Transition Kit</t>
        </is>
      </c>
      <c r="C517" t="inlineStr">
        <is>
          <t>route</t>
        </is>
      </c>
      <c r="D517" s="8" t="inlineStr">
        <is>
          <t>PASS</t>
        </is>
      </c>
      <c r="E517" t="inlineStr">
        <is>
          <t>enteral</t>
        </is>
      </c>
      <c r="F517" t="inlineStr">
        <is>
          <t>enteral</t>
        </is>
      </c>
      <c r="G517" t="inlineStr"/>
    </row>
    <row r="518">
      <c r="A518" t="inlineStr">
        <is>
          <t>27</t>
        </is>
      </c>
      <c r="B518" t="inlineStr">
        <is>
          <t>Compat® Adapter ENFit® Transition Kit</t>
        </is>
      </c>
      <c r="C518" t="inlineStr">
        <is>
          <t>device_type</t>
        </is>
      </c>
      <c r="D518" s="8" t="inlineStr">
        <is>
          <t>PASS</t>
        </is>
      </c>
      <c r="E518" t="inlineStr">
        <is>
          <t>adapter</t>
        </is>
      </c>
      <c r="F518" t="inlineStr">
        <is>
          <t>adapter</t>
        </is>
      </c>
      <c r="G518" t="inlineStr"/>
    </row>
    <row r="519">
      <c r="A519" t="inlineStr">
        <is>
          <t>27</t>
        </is>
      </c>
      <c r="B519" t="inlineStr">
        <is>
          <t>Compat® Adapter ENFit® Transition Kit</t>
        </is>
      </c>
      <c r="C519" t="inlineStr">
        <is>
          <t>connector_standard</t>
        </is>
      </c>
      <c r="D519" s="8" t="inlineStr">
        <is>
          <t>PASS</t>
        </is>
      </c>
      <c r="E519" t="inlineStr">
        <is>
          <t>enfit</t>
        </is>
      </c>
      <c r="F519" t="inlineStr">
        <is>
          <t>enfit</t>
        </is>
      </c>
      <c r="G519" t="inlineStr"/>
    </row>
    <row r="520">
      <c r="A520" t="inlineStr">
        <is>
          <t>28</t>
        </is>
      </c>
      <c r="B520" t="inlineStr">
        <is>
          <t>Compat® Adapter ENFit® Transition Kit</t>
        </is>
      </c>
      <c r="C520" t="inlineStr">
        <is>
          <t>formulation</t>
        </is>
      </c>
      <c r="D520" s="10" t="inlineStr">
        <is>
          <t>UNKNOWN</t>
        </is>
      </c>
      <c r="E520" t="inlineStr">
        <is>
          <t>N/A</t>
        </is>
      </c>
      <c r="F520" t="inlineStr">
        <is>
          <t>syringe</t>
        </is>
      </c>
      <c r="G520" t="inlineStr">
        <is>
          <t>Catalogue does not state 'formulation' for this product</t>
        </is>
      </c>
    </row>
    <row r="521">
      <c r="A521" t="inlineStr">
        <is>
          <t>28</t>
        </is>
      </c>
      <c r="B521" t="inlineStr">
        <is>
          <t>Compat® Adapter ENFit® Transition Kit</t>
        </is>
      </c>
      <c r="C521" t="inlineStr">
        <is>
          <t>device_type</t>
        </is>
      </c>
      <c r="D521" s="8" t="inlineStr">
        <is>
          <t>PASS</t>
        </is>
      </c>
      <c r="E521" t="inlineStr">
        <is>
          <t>adapter</t>
        </is>
      </c>
      <c r="F521" t="inlineStr">
        <is>
          <t>adapter</t>
        </is>
      </c>
      <c r="G521" t="inlineStr"/>
    </row>
    <row r="522">
      <c r="A522" t="inlineStr">
        <is>
          <t>28</t>
        </is>
      </c>
      <c r="B522" t="inlineStr">
        <is>
          <t>Compat® Adapter ENFit® Transition Kit</t>
        </is>
      </c>
      <c r="C522" t="inlineStr">
        <is>
          <t>connector_standard</t>
        </is>
      </c>
      <c r="D522" s="8" t="inlineStr">
        <is>
          <t>PASS</t>
        </is>
      </c>
      <c r="E522" t="inlineStr">
        <is>
          <t>enfit</t>
        </is>
      </c>
      <c r="F522" t="inlineStr">
        <is>
          <t>enfit</t>
        </is>
      </c>
      <c r="G522" t="inlineStr"/>
    </row>
    <row r="523">
      <c r="A523" t="inlineStr">
        <is>
          <t>29*</t>
        </is>
      </c>
      <c r="B523" t="inlineStr">
        <is>
          <t>Compat® Gastrotube 12FR</t>
        </is>
      </c>
      <c r="C523" t="inlineStr">
        <is>
          <t>device_type</t>
        </is>
      </c>
      <c r="D523" s="8" t="inlineStr">
        <is>
          <t>PASS</t>
        </is>
      </c>
      <c r="E523" t="inlineStr">
        <is>
          <t>gastrostomy_tube</t>
        </is>
      </c>
      <c r="F523" t="inlineStr">
        <is>
          <t>gastrostomy_tube</t>
        </is>
      </c>
      <c r="G523" t="inlineStr"/>
    </row>
    <row r="524">
      <c r="A524" t="inlineStr">
        <is>
          <t>29*</t>
        </is>
      </c>
      <c r="B524" t="inlineStr">
        <is>
          <t>Compat® Gastrotube 14FR</t>
        </is>
      </c>
      <c r="C524" t="inlineStr">
        <is>
          <t>device_type</t>
        </is>
      </c>
      <c r="D524" s="8" t="inlineStr">
        <is>
          <t>PASS</t>
        </is>
      </c>
      <c r="E524" t="inlineStr">
        <is>
          <t>gastrostomy_tube</t>
        </is>
      </c>
      <c r="F524" t="inlineStr">
        <is>
          <t>gastrostomy_tube</t>
        </is>
      </c>
      <c r="G524" t="inlineStr"/>
    </row>
    <row r="525">
      <c r="A525" t="inlineStr">
        <is>
          <t>29*</t>
        </is>
      </c>
      <c r="B525" t="inlineStr">
        <is>
          <t>Compat® Gastrotube 16FR</t>
        </is>
      </c>
      <c r="C525" t="inlineStr">
        <is>
          <t>device_type</t>
        </is>
      </c>
      <c r="D525" s="8" t="inlineStr">
        <is>
          <t>PASS</t>
        </is>
      </c>
      <c r="E525" t="inlineStr">
        <is>
          <t>gastrostomy_tube</t>
        </is>
      </c>
      <c r="F525" t="inlineStr">
        <is>
          <t>gastrostomy_tube</t>
        </is>
      </c>
      <c r="G525" t="inlineStr"/>
    </row>
    <row r="526">
      <c r="A526" t="inlineStr">
        <is>
          <t>29.1.</t>
        </is>
      </c>
      <c r="B526" t="inlineStr">
        <is>
          <t>Compat® Gastrotube 12FR</t>
        </is>
      </c>
      <c r="C526" t="inlineStr">
        <is>
          <t>device_type</t>
        </is>
      </c>
      <c r="D526" s="8" t="inlineStr">
        <is>
          <t>PASS</t>
        </is>
      </c>
      <c r="E526" t="inlineStr">
        <is>
          <t>gastrostomy_tube</t>
        </is>
      </c>
      <c r="F526" t="inlineStr">
        <is>
          <t>gastrostomy_tube</t>
        </is>
      </c>
      <c r="G526" t="inlineStr"/>
    </row>
    <row r="527">
      <c r="A527" t="inlineStr">
        <is>
          <t>29.1.</t>
        </is>
      </c>
      <c r="B527" t="inlineStr">
        <is>
          <t>Compat® Gastrotube 12FR</t>
        </is>
      </c>
      <c r="C527" t="inlineStr">
        <is>
          <t>french_size</t>
        </is>
      </c>
      <c r="D527" s="9" t="inlineStr">
        <is>
          <t>FAIL</t>
        </is>
      </c>
      <c r="E527" t="inlineStr">
        <is>
          <t>12.0 FR</t>
        </is>
      </c>
      <c r="F527">
        <f> 10.0 FR</f>
        <v/>
      </c>
      <c r="G527" t="inlineStr">
        <is>
          <t>12.0 does not satisfy = 10.0</t>
        </is>
      </c>
    </row>
    <row r="528">
      <c r="A528" t="inlineStr">
        <is>
          <t>29.1.</t>
        </is>
      </c>
      <c r="B528" t="inlineStr">
        <is>
          <t>Compat® Gastrotube 14FR</t>
        </is>
      </c>
      <c r="C528" t="inlineStr">
        <is>
          <t>device_type</t>
        </is>
      </c>
      <c r="D528" s="8" t="inlineStr">
        <is>
          <t>PASS</t>
        </is>
      </c>
      <c r="E528" t="inlineStr">
        <is>
          <t>gastrostomy_tube</t>
        </is>
      </c>
      <c r="F528" t="inlineStr">
        <is>
          <t>gastrostomy_tube</t>
        </is>
      </c>
      <c r="G528" t="inlineStr"/>
    </row>
    <row r="529">
      <c r="A529" t="inlineStr">
        <is>
          <t>29.1.</t>
        </is>
      </c>
      <c r="B529" t="inlineStr">
        <is>
          <t>Compat® Gastrotube 14FR</t>
        </is>
      </c>
      <c r="C529" t="inlineStr">
        <is>
          <t>french_size</t>
        </is>
      </c>
      <c r="D529" s="9" t="inlineStr">
        <is>
          <t>FAIL</t>
        </is>
      </c>
      <c r="E529" t="inlineStr">
        <is>
          <t>14.0 FR</t>
        </is>
      </c>
      <c r="F529">
        <f> 10.0 FR</f>
        <v/>
      </c>
      <c r="G529" t="inlineStr">
        <is>
          <t>14.0 does not satisfy = 10.0</t>
        </is>
      </c>
    </row>
    <row r="530">
      <c r="A530" t="inlineStr">
        <is>
          <t>29.1.</t>
        </is>
      </c>
      <c r="B530" t="inlineStr">
        <is>
          <t>Compat® Gastrotube 16FR</t>
        </is>
      </c>
      <c r="C530" t="inlineStr">
        <is>
          <t>device_type</t>
        </is>
      </c>
      <c r="D530" s="8" t="inlineStr">
        <is>
          <t>PASS</t>
        </is>
      </c>
      <c r="E530" t="inlineStr">
        <is>
          <t>gastrostomy_tube</t>
        </is>
      </c>
      <c r="F530" t="inlineStr">
        <is>
          <t>gastrostomy_tube</t>
        </is>
      </c>
      <c r="G530" t="inlineStr"/>
    </row>
    <row r="531">
      <c r="A531" t="inlineStr">
        <is>
          <t>29.1.</t>
        </is>
      </c>
      <c r="B531" t="inlineStr">
        <is>
          <t>Compat® Gastrotube 16FR</t>
        </is>
      </c>
      <c r="C531" t="inlineStr">
        <is>
          <t>french_size</t>
        </is>
      </c>
      <c r="D531" s="9" t="inlineStr">
        <is>
          <t>FAIL</t>
        </is>
      </c>
      <c r="E531" t="inlineStr">
        <is>
          <t>16.0 FR</t>
        </is>
      </c>
      <c r="F531">
        <f> 10.0 FR</f>
        <v/>
      </c>
      <c r="G531" t="inlineStr">
        <is>
          <t>16.0 does not satisfy = 10.0</t>
        </is>
      </c>
    </row>
    <row r="532">
      <c r="A532" t="inlineStr">
        <is>
          <t>29.2.</t>
        </is>
      </c>
      <c r="B532" t="inlineStr">
        <is>
          <t>Compat® Gastrotube 14FR</t>
        </is>
      </c>
      <c r="C532" t="inlineStr">
        <is>
          <t>device_type</t>
        </is>
      </c>
      <c r="D532" s="8" t="inlineStr">
        <is>
          <t>PASS</t>
        </is>
      </c>
      <c r="E532" t="inlineStr">
        <is>
          <t>gastrostomy_tube</t>
        </is>
      </c>
      <c r="F532" t="inlineStr">
        <is>
          <t>gastrostomy_tube</t>
        </is>
      </c>
      <c r="G532" t="inlineStr"/>
    </row>
    <row r="533">
      <c r="A533" t="inlineStr">
        <is>
          <t>29.2.</t>
        </is>
      </c>
      <c r="B533" t="inlineStr">
        <is>
          <t>Compat® Gastrotube 14FR</t>
        </is>
      </c>
      <c r="C533" t="inlineStr">
        <is>
          <t>french_size</t>
        </is>
      </c>
      <c r="D533" s="8" t="inlineStr">
        <is>
          <t>PASS</t>
        </is>
      </c>
      <c r="E533" t="inlineStr">
        <is>
          <t>14.0 FR</t>
        </is>
      </c>
      <c r="F533">
        <f> 14.0 FR</f>
        <v/>
      </c>
      <c r="G533" t="inlineStr"/>
    </row>
    <row r="534">
      <c r="A534" t="inlineStr">
        <is>
          <t>29.2.</t>
        </is>
      </c>
      <c r="B534" t="inlineStr">
        <is>
          <t>Compat® Gastrotube 12FR</t>
        </is>
      </c>
      <c r="C534" t="inlineStr">
        <is>
          <t>device_type</t>
        </is>
      </c>
      <c r="D534" s="8" t="inlineStr">
        <is>
          <t>PASS</t>
        </is>
      </c>
      <c r="E534" t="inlineStr">
        <is>
          <t>gastrostomy_tube</t>
        </is>
      </c>
      <c r="F534" t="inlineStr">
        <is>
          <t>gastrostomy_tube</t>
        </is>
      </c>
      <c r="G534" t="inlineStr"/>
    </row>
    <row r="535">
      <c r="A535" t="inlineStr">
        <is>
          <t>29.2.</t>
        </is>
      </c>
      <c r="B535" t="inlineStr">
        <is>
          <t>Compat® Gastrotube 12FR</t>
        </is>
      </c>
      <c r="C535" t="inlineStr">
        <is>
          <t>french_size</t>
        </is>
      </c>
      <c r="D535" s="9" t="inlineStr">
        <is>
          <t>FAIL</t>
        </is>
      </c>
      <c r="E535" t="inlineStr">
        <is>
          <t>12.0 FR</t>
        </is>
      </c>
      <c r="F535">
        <f> 14.0 FR</f>
        <v/>
      </c>
      <c r="G535" t="inlineStr">
        <is>
          <t>12.0 does not satisfy = 14.0</t>
        </is>
      </c>
    </row>
    <row r="536">
      <c r="A536" t="inlineStr">
        <is>
          <t>29.2.</t>
        </is>
      </c>
      <c r="B536" t="inlineStr">
        <is>
          <t>Compat® Gastrotube 16FR</t>
        </is>
      </c>
      <c r="C536" t="inlineStr">
        <is>
          <t>device_type</t>
        </is>
      </c>
      <c r="D536" s="8" t="inlineStr">
        <is>
          <t>PASS</t>
        </is>
      </c>
      <c r="E536" t="inlineStr">
        <is>
          <t>gastrostomy_tube</t>
        </is>
      </c>
      <c r="F536" t="inlineStr">
        <is>
          <t>gastrostomy_tube</t>
        </is>
      </c>
      <c r="G536" t="inlineStr"/>
    </row>
    <row r="537">
      <c r="A537" t="inlineStr">
        <is>
          <t>29.2.</t>
        </is>
      </c>
      <c r="B537" t="inlineStr">
        <is>
          <t>Compat® Gastrotube 16FR</t>
        </is>
      </c>
      <c r="C537" t="inlineStr">
        <is>
          <t>french_size</t>
        </is>
      </c>
      <c r="D537" s="9" t="inlineStr">
        <is>
          <t>FAIL</t>
        </is>
      </c>
      <c r="E537" t="inlineStr">
        <is>
          <t>16.0 FR</t>
        </is>
      </c>
      <c r="F537">
        <f> 14.0 FR</f>
        <v/>
      </c>
      <c r="G537" t="inlineStr">
        <is>
          <t>16.0 does not satisfy = 14.0</t>
        </is>
      </c>
    </row>
    <row r="538">
      <c r="A538" t="inlineStr">
        <is>
          <t>29.3.</t>
        </is>
      </c>
      <c r="B538" t="inlineStr">
        <is>
          <t>Compat® Gastrotube 18FR</t>
        </is>
      </c>
      <c r="C538" t="inlineStr">
        <is>
          <t>device_type</t>
        </is>
      </c>
      <c r="D538" s="8" t="inlineStr">
        <is>
          <t>PASS</t>
        </is>
      </c>
      <c r="E538" t="inlineStr">
        <is>
          <t>gastrostomy_tube</t>
        </is>
      </c>
      <c r="F538" t="inlineStr">
        <is>
          <t>gastrostomy_tube</t>
        </is>
      </c>
      <c r="G538" t="inlineStr"/>
    </row>
    <row r="539">
      <c r="A539" t="inlineStr">
        <is>
          <t>29.3.</t>
        </is>
      </c>
      <c r="B539" t="inlineStr">
        <is>
          <t>Compat® Gastrotube 18FR</t>
        </is>
      </c>
      <c r="C539" t="inlineStr">
        <is>
          <t>french_size</t>
        </is>
      </c>
      <c r="D539" s="8" t="inlineStr">
        <is>
          <t>PASS</t>
        </is>
      </c>
      <c r="E539" t="inlineStr">
        <is>
          <t>18.0 FR</t>
        </is>
      </c>
      <c r="F539">
        <f> 18.0 FR</f>
        <v/>
      </c>
      <c r="G539" t="inlineStr"/>
    </row>
    <row r="540">
      <c r="A540" t="inlineStr">
        <is>
          <t>29.3.</t>
        </is>
      </c>
      <c r="B540" t="inlineStr">
        <is>
          <t>Compat® Gastrotube 12FR</t>
        </is>
      </c>
      <c r="C540" t="inlineStr">
        <is>
          <t>device_type</t>
        </is>
      </c>
      <c r="D540" s="8" t="inlineStr">
        <is>
          <t>PASS</t>
        </is>
      </c>
      <c r="E540" t="inlineStr">
        <is>
          <t>gastrostomy_tube</t>
        </is>
      </c>
      <c r="F540" t="inlineStr">
        <is>
          <t>gastrostomy_tube</t>
        </is>
      </c>
      <c r="G540" t="inlineStr"/>
    </row>
    <row r="541">
      <c r="A541" t="inlineStr">
        <is>
          <t>29.3.</t>
        </is>
      </c>
      <c r="B541" t="inlineStr">
        <is>
          <t>Compat® Gastrotube 12FR</t>
        </is>
      </c>
      <c r="C541" t="inlineStr">
        <is>
          <t>french_size</t>
        </is>
      </c>
      <c r="D541" s="9" t="inlineStr">
        <is>
          <t>FAIL</t>
        </is>
      </c>
      <c r="E541" t="inlineStr">
        <is>
          <t>12.0 FR</t>
        </is>
      </c>
      <c r="F541">
        <f> 18.0 FR</f>
        <v/>
      </c>
      <c r="G541" t="inlineStr">
        <is>
          <t>12.0 does not satisfy = 18.0</t>
        </is>
      </c>
    </row>
    <row r="542">
      <c r="A542" t="inlineStr">
        <is>
          <t>29.3.</t>
        </is>
      </c>
      <c r="B542" t="inlineStr">
        <is>
          <t>Compat® Gastrotube 14FR</t>
        </is>
      </c>
      <c r="C542" t="inlineStr">
        <is>
          <t>device_type</t>
        </is>
      </c>
      <c r="D542" s="8" t="inlineStr">
        <is>
          <t>PASS</t>
        </is>
      </c>
      <c r="E542" t="inlineStr">
        <is>
          <t>gastrostomy_tube</t>
        </is>
      </c>
      <c r="F542" t="inlineStr">
        <is>
          <t>gastrostomy_tube</t>
        </is>
      </c>
      <c r="G542" t="inlineStr"/>
    </row>
    <row r="543">
      <c r="A543" t="inlineStr">
        <is>
          <t>29.3.</t>
        </is>
      </c>
      <c r="B543" t="inlineStr">
        <is>
          <t>Compat® Gastrotube 14FR</t>
        </is>
      </c>
      <c r="C543" t="inlineStr">
        <is>
          <t>french_size</t>
        </is>
      </c>
      <c r="D543" s="9" t="inlineStr">
        <is>
          <t>FAIL</t>
        </is>
      </c>
      <c r="E543" t="inlineStr">
        <is>
          <t>14.0 FR</t>
        </is>
      </c>
      <c r="F543">
        <f> 18.0 FR</f>
        <v/>
      </c>
      <c r="G543" t="inlineStr">
        <is>
          <t>14.0 does not satisfy = 18.0</t>
        </is>
      </c>
    </row>
    <row r="544">
      <c r="A544" t="inlineStr">
        <is>
          <t>29.4.</t>
        </is>
      </c>
      <c r="B544" t="inlineStr">
        <is>
          <t>Compat® Gastrotube 20FR</t>
        </is>
      </c>
      <c r="C544" t="inlineStr">
        <is>
          <t>device_type</t>
        </is>
      </c>
      <c r="D544" s="8" t="inlineStr">
        <is>
          <t>PASS</t>
        </is>
      </c>
      <c r="E544" t="inlineStr">
        <is>
          <t>gastrostomy_tube</t>
        </is>
      </c>
      <c r="F544" t="inlineStr">
        <is>
          <t>gastrostomy_tube</t>
        </is>
      </c>
      <c r="G544" t="inlineStr"/>
    </row>
    <row r="545">
      <c r="A545" t="inlineStr">
        <is>
          <t>29.4.</t>
        </is>
      </c>
      <c r="B545" t="inlineStr">
        <is>
          <t>Compat® Gastrotube 20FR</t>
        </is>
      </c>
      <c r="C545" t="inlineStr">
        <is>
          <t>french_size</t>
        </is>
      </c>
      <c r="D545" s="8" t="inlineStr">
        <is>
          <t>PASS</t>
        </is>
      </c>
      <c r="E545" t="inlineStr">
        <is>
          <t>20.0 FR</t>
        </is>
      </c>
      <c r="F545">
        <f> 20.0 FR</f>
        <v/>
      </c>
      <c r="G545" t="inlineStr"/>
    </row>
    <row r="546">
      <c r="A546" t="inlineStr">
        <is>
          <t>29.4.</t>
        </is>
      </c>
      <c r="B546" t="inlineStr">
        <is>
          <t>Compat® Gastrotube 12FR</t>
        </is>
      </c>
      <c r="C546" t="inlineStr">
        <is>
          <t>device_type</t>
        </is>
      </c>
      <c r="D546" s="8" t="inlineStr">
        <is>
          <t>PASS</t>
        </is>
      </c>
      <c r="E546" t="inlineStr">
        <is>
          <t>gastrostomy_tube</t>
        </is>
      </c>
      <c r="F546" t="inlineStr">
        <is>
          <t>gastrostomy_tube</t>
        </is>
      </c>
      <c r="G546" t="inlineStr"/>
    </row>
    <row r="547">
      <c r="A547" t="inlineStr">
        <is>
          <t>29.4.</t>
        </is>
      </c>
      <c r="B547" t="inlineStr">
        <is>
          <t>Compat® Gastrotube 12FR</t>
        </is>
      </c>
      <c r="C547" t="inlineStr">
        <is>
          <t>french_size</t>
        </is>
      </c>
      <c r="D547" s="9" t="inlineStr">
        <is>
          <t>FAIL</t>
        </is>
      </c>
      <c r="E547" t="inlineStr">
        <is>
          <t>12.0 FR</t>
        </is>
      </c>
      <c r="F547">
        <f> 20.0 FR</f>
        <v/>
      </c>
      <c r="G547" t="inlineStr">
        <is>
          <t>12.0 does not satisfy = 20.0</t>
        </is>
      </c>
    </row>
    <row r="548">
      <c r="A548" t="inlineStr">
        <is>
          <t>29.4.</t>
        </is>
      </c>
      <c r="B548" t="inlineStr">
        <is>
          <t>Compat® Gastrotube 14FR</t>
        </is>
      </c>
      <c r="C548" t="inlineStr">
        <is>
          <t>device_type</t>
        </is>
      </c>
      <c r="D548" s="8" t="inlineStr">
        <is>
          <t>PASS</t>
        </is>
      </c>
      <c r="E548" t="inlineStr">
        <is>
          <t>gastrostomy_tube</t>
        </is>
      </c>
      <c r="F548" t="inlineStr">
        <is>
          <t>gastrostomy_tube</t>
        </is>
      </c>
      <c r="G548" t="inlineStr"/>
    </row>
    <row r="549">
      <c r="A549" t="inlineStr">
        <is>
          <t>29.4.</t>
        </is>
      </c>
      <c r="B549" t="inlineStr">
        <is>
          <t>Compat® Gastrotube 14FR</t>
        </is>
      </c>
      <c r="C549" t="inlineStr">
        <is>
          <t>french_size</t>
        </is>
      </c>
      <c r="D549" s="9" t="inlineStr">
        <is>
          <t>FAIL</t>
        </is>
      </c>
      <c r="E549" t="inlineStr">
        <is>
          <t>14.0 FR</t>
        </is>
      </c>
      <c r="F549">
        <f> 20.0 FR</f>
        <v/>
      </c>
      <c r="G549" t="inlineStr">
        <is>
          <t>14.0 does not satisfy = 20.0</t>
        </is>
      </c>
    </row>
    <row r="550">
      <c r="A550" t="inlineStr">
        <is>
          <t>30</t>
        </is>
      </c>
      <c r="B550" t="inlineStr">
        <is>
          <t>Compat® Adapter ENFit® Transition Kit</t>
        </is>
      </c>
      <c r="C550" t="inlineStr">
        <is>
          <t>device_type</t>
        </is>
      </c>
      <c r="D550" s="8" t="inlineStr">
        <is>
          <t>PASS</t>
        </is>
      </c>
      <c r="E550" t="inlineStr">
        <is>
          <t>adapter</t>
        </is>
      </c>
      <c r="F550" t="inlineStr">
        <is>
          <t>adapter</t>
        </is>
      </c>
      <c r="G550" t="inlineStr"/>
    </row>
    <row r="551">
      <c r="A551" t="inlineStr">
        <is>
          <t>31</t>
        </is>
      </c>
      <c r="B551" t="inlineStr">
        <is>
          <t>Compat® Adapter ENFit® Transition Kit</t>
        </is>
      </c>
      <c r="C551" t="inlineStr">
        <is>
          <t>device_type</t>
        </is>
      </c>
      <c r="D551" s="8" t="inlineStr">
        <is>
          <t>PASS</t>
        </is>
      </c>
      <c r="E551" t="inlineStr">
        <is>
          <t>adapter</t>
        </is>
      </c>
      <c r="F551" t="inlineStr">
        <is>
          <t>adapter</t>
        </is>
      </c>
      <c r="G551" t="inlineStr"/>
    </row>
    <row r="552">
      <c r="A552" t="inlineStr">
        <is>
          <t>32</t>
        </is>
      </c>
      <c r="B552" t="inlineStr">
        <is>
          <t>Compat® Adapter ENFit® Transition Kit</t>
        </is>
      </c>
      <c r="C552" t="inlineStr">
        <is>
          <t>device_type</t>
        </is>
      </c>
      <c r="D552" s="8" t="inlineStr">
        <is>
          <t>PASS</t>
        </is>
      </c>
      <c r="E552" t="inlineStr">
        <is>
          <t>adapter</t>
        </is>
      </c>
      <c r="F552" t="inlineStr">
        <is>
          <t>adapter</t>
        </is>
      </c>
      <c r="G552" t="inlineStr"/>
    </row>
    <row r="553">
      <c r="A553" t="inlineStr">
        <is>
          <t>33</t>
        </is>
      </c>
      <c r="B553" t="inlineStr">
        <is>
          <t>Compat® Adapter ENFit® Transition Kit</t>
        </is>
      </c>
      <c r="C553" t="inlineStr">
        <is>
          <t>device_type</t>
        </is>
      </c>
      <c r="D553" s="8" t="inlineStr">
        <is>
          <t>PASS</t>
        </is>
      </c>
      <c r="E553" t="inlineStr">
        <is>
          <t>adapter</t>
        </is>
      </c>
      <c r="F553" t="inlineStr">
        <is>
          <t>adapter</t>
        </is>
      </c>
      <c r="G553" t="inlineStr"/>
    </row>
    <row r="554">
      <c r="A554" t="inlineStr">
        <is>
          <t>34</t>
        </is>
      </c>
      <c r="B554" t="inlineStr">
        <is>
          <t>Compat® Adapter ENFit® Transition Kit</t>
        </is>
      </c>
      <c r="C554" t="inlineStr">
        <is>
          <t>device_type</t>
        </is>
      </c>
      <c r="D554" s="8" t="inlineStr">
        <is>
          <t>PASS</t>
        </is>
      </c>
      <c r="E554" t="inlineStr">
        <is>
          <t>adapter</t>
        </is>
      </c>
      <c r="F554" t="inlineStr">
        <is>
          <t>adapter</t>
        </is>
      </c>
      <c r="G554" t="inlineStr"/>
    </row>
    <row r="555">
      <c r="A555" t="inlineStr">
        <is>
          <t>34</t>
        </is>
      </c>
      <c r="B555" t="inlineStr">
        <is>
          <t>Compat® Adapter ENFit® Transition Kit</t>
        </is>
      </c>
      <c r="C555" t="inlineStr">
        <is>
          <t>french_size</t>
        </is>
      </c>
      <c r="D555" s="10" t="inlineStr">
        <is>
          <t>UNKNOWN</t>
        </is>
      </c>
      <c r="E555" t="inlineStr">
        <is>
          <t>N/A</t>
        </is>
      </c>
      <c r="F555">
        <f> 18.0 FR</f>
        <v/>
      </c>
      <c r="G555" t="inlineStr">
        <is>
          <t>Product has no value for 'french_size'</t>
        </is>
      </c>
    </row>
    <row r="556">
      <c r="A556" t="inlineStr">
        <is>
          <t>34</t>
        </is>
      </c>
      <c r="B556" t="inlineStr">
        <is>
          <t>Compat® Adapter ENFit® Transition Kit</t>
        </is>
      </c>
      <c r="C556" t="inlineStr">
        <is>
          <t>pump_compatibility</t>
        </is>
      </c>
      <c r="D556" s="10" t="inlineStr">
        <is>
          <t>UNKNOWN</t>
        </is>
      </c>
      <c r="E556" t="inlineStr">
        <is>
          <t>N/A</t>
        </is>
      </c>
      <c r="F556">
        <f> Flocare </f>
        <v/>
      </c>
      <c r="G556" t="inlineStr">
        <is>
          <t>Catalogue does not state 'pump_compatibility' for this product</t>
        </is>
      </c>
    </row>
    <row r="557">
      <c r="A557" t="inlineStr">
        <is>
          <t>35</t>
        </is>
      </c>
      <c r="B557" t="inlineStr">
        <is>
          <t>Compat® Adapter ENFit® Transition Kit</t>
        </is>
      </c>
      <c r="C557" t="inlineStr">
        <is>
          <t>device_type</t>
        </is>
      </c>
      <c r="D557" s="8" t="inlineStr">
        <is>
          <t>PASS</t>
        </is>
      </c>
      <c r="E557" t="inlineStr">
        <is>
          <t>adapter</t>
        </is>
      </c>
      <c r="F557" t="inlineStr">
        <is>
          <t>adapter</t>
        </is>
      </c>
      <c r="G557" t="inlineStr"/>
    </row>
    <row r="558">
      <c r="A558" t="inlineStr">
        <is>
          <t>36</t>
        </is>
      </c>
      <c r="B558" t="inlineStr">
        <is>
          <t>Compat® Adapter ENFit® Transition Kit</t>
        </is>
      </c>
      <c r="C558" t="inlineStr">
        <is>
          <t>route</t>
        </is>
      </c>
      <c r="D558" s="9" t="inlineStr">
        <is>
          <t>FAIL</t>
        </is>
      </c>
      <c r="E558" t="inlineStr">
        <is>
          <t>enteral</t>
        </is>
      </c>
      <c r="F558" t="inlineStr">
        <is>
          <t>oral</t>
        </is>
      </c>
      <c r="G558" t="inlineStr">
        <is>
          <t>'enteral' != 'oral'</t>
        </is>
      </c>
    </row>
    <row r="559">
      <c r="A559" t="inlineStr">
        <is>
          <t>36</t>
        </is>
      </c>
      <c r="B559" t="inlineStr">
        <is>
          <t>Compat® Adapter ENFit® Transition Kit</t>
        </is>
      </c>
      <c r="C559" t="inlineStr">
        <is>
          <t>device_type</t>
        </is>
      </c>
      <c r="D559" s="8" t="inlineStr">
        <is>
          <t>PASS</t>
        </is>
      </c>
      <c r="E559" t="inlineStr">
        <is>
          <t>adapter</t>
        </is>
      </c>
      <c r="F559" t="inlineStr">
        <is>
          <t>adapter</t>
        </is>
      </c>
      <c r="G559" t="inlineStr"/>
    </row>
    <row r="560">
      <c r="A560" t="inlineStr">
        <is>
          <t>37</t>
        </is>
      </c>
      <c r="B560" t="inlineStr">
        <is>
          <t>Compat® Adapter ENFit® Transition Kit</t>
        </is>
      </c>
      <c r="C560" t="inlineStr">
        <is>
          <t>route</t>
        </is>
      </c>
      <c r="D560" s="9" t="inlineStr">
        <is>
          <t>FAIL</t>
        </is>
      </c>
      <c r="E560" t="inlineStr">
        <is>
          <t>enteral</t>
        </is>
      </c>
      <c r="F560" t="inlineStr">
        <is>
          <t>oral</t>
        </is>
      </c>
      <c r="G560" t="inlineStr">
        <is>
          <t>'enteral' != 'oral'</t>
        </is>
      </c>
    </row>
    <row r="561">
      <c r="A561" t="inlineStr">
        <is>
          <t>37</t>
        </is>
      </c>
      <c r="B561" t="inlineStr">
        <is>
          <t>Compat® Adapter ENFit® Transition Kit</t>
        </is>
      </c>
      <c r="C561" t="inlineStr">
        <is>
          <t>device_type</t>
        </is>
      </c>
      <c r="D561" s="8" t="inlineStr">
        <is>
          <t>PASS</t>
        </is>
      </c>
      <c r="E561" t="inlineStr">
        <is>
          <t>adapter</t>
        </is>
      </c>
      <c r="F561" t="inlineStr">
        <is>
          <t>adapter</t>
        </is>
      </c>
      <c r="G561" t="inlineStr"/>
    </row>
    <row r="562">
      <c r="A562" t="inlineStr">
        <is>
          <t>38</t>
        </is>
      </c>
      <c r="B562" t="inlineStr">
        <is>
          <t>Compat® Adapter ENFit® Transition Kit</t>
        </is>
      </c>
      <c r="C562" t="inlineStr">
        <is>
          <t>device_type</t>
        </is>
      </c>
      <c r="D562" s="8" t="inlineStr">
        <is>
          <t>PASS</t>
        </is>
      </c>
      <c r="E562" t="inlineStr">
        <is>
          <t>adapter</t>
        </is>
      </c>
      <c r="F562" t="inlineStr">
        <is>
          <t>adapter</t>
        </is>
      </c>
      <c r="G562" t="inlineStr"/>
    </row>
    <row r="563">
      <c r="A563" t="inlineStr">
        <is>
          <t>38</t>
        </is>
      </c>
      <c r="B563" t="inlineStr">
        <is>
          <t>Compat® Adapter ENFit® Transition Kit</t>
        </is>
      </c>
      <c r="C563" t="inlineStr">
        <is>
          <t>french_size</t>
        </is>
      </c>
      <c r="D563" s="10" t="inlineStr">
        <is>
          <t>UNKNOWN</t>
        </is>
      </c>
      <c r="E563" t="inlineStr">
        <is>
          <t>N/A</t>
        </is>
      </c>
      <c r="F563">
        <f> 14.0 FR</f>
        <v/>
      </c>
      <c r="G563" t="inlineStr">
        <is>
          <t>Product has no value for 'french_size'</t>
        </is>
      </c>
    </row>
    <row r="564">
      <c r="A564" t="inlineStr">
        <is>
          <t>38</t>
        </is>
      </c>
      <c r="B564" t="inlineStr">
        <is>
          <t>Compat® Adapter ENFit® Transition Kit</t>
        </is>
      </c>
      <c r="C564" t="inlineStr">
        <is>
          <t>pump_compatibility</t>
        </is>
      </c>
      <c r="D564" s="10" t="inlineStr">
        <is>
          <t>UNKNOWN</t>
        </is>
      </c>
      <c r="E564" t="inlineStr">
        <is>
          <t>N/A</t>
        </is>
      </c>
      <c r="F564">
        <f> Flocare </f>
        <v/>
      </c>
      <c r="G564" t="inlineStr">
        <is>
          <t>Catalogue does not state 'pump_compatibility' for this product</t>
        </is>
      </c>
    </row>
    <row r="565">
      <c r="A565" t="inlineStr">
        <is>
          <t>39</t>
        </is>
      </c>
      <c r="B565" t="inlineStr">
        <is>
          <t>Resource Junior chocolate 200ml</t>
        </is>
      </c>
      <c r="C565" t="inlineStr">
        <is>
          <t>osmolarity</t>
        </is>
      </c>
      <c r="D565" s="9" t="inlineStr">
        <is>
          <t>FAIL</t>
        </is>
      </c>
      <c r="E565" t="inlineStr">
        <is>
          <t>346.0 mOsm/l</t>
        </is>
      </c>
      <c r="F565">
        <f> 698.0 mOsm/l</f>
        <v/>
      </c>
      <c r="G565" t="inlineStr">
        <is>
          <t>346.0 does not satisfy = 698.0</t>
        </is>
      </c>
    </row>
    <row r="566">
      <c r="A566" t="inlineStr">
        <is>
          <t>39</t>
        </is>
      </c>
      <c r="B566" t="inlineStr">
        <is>
          <t>Resource Junior chocolate 200ml</t>
        </is>
      </c>
      <c r="C566" t="inlineStr">
        <is>
          <t>carbohydrates</t>
        </is>
      </c>
      <c r="D566" s="10" t="inlineStr">
        <is>
          <t>UNKNOWN</t>
        </is>
      </c>
      <c r="E566" t="inlineStr">
        <is>
          <t>21.0</t>
        </is>
      </c>
      <c r="F566" t="inlineStr">
        <is>
          <t>&gt;= 10.0 g100ml</t>
        </is>
      </c>
      <c r="G566" t="inlineStr">
        <is>
          <t>Unknown unit: 'g100ml'</t>
        </is>
      </c>
    </row>
    <row r="567">
      <c r="A567" t="inlineStr">
        <is>
          <t>39</t>
        </is>
      </c>
      <c r="B567" t="inlineStr">
        <is>
          <t>Resource Junior chocolate 200ml</t>
        </is>
      </c>
      <c r="C567" t="inlineStr">
        <is>
          <t>fiber</t>
        </is>
      </c>
      <c r="D567" s="10" t="inlineStr">
        <is>
          <t>UNKNOWN</t>
        </is>
      </c>
      <c r="E567" t="inlineStr">
        <is>
          <t>N/A</t>
        </is>
      </c>
      <c r="F567" t="inlineStr">
        <is>
          <t>&gt;= 0.5 g100ml</t>
        </is>
      </c>
      <c r="G567" t="inlineStr">
        <is>
          <t>Product has no value for 'fiber'</t>
        </is>
      </c>
    </row>
    <row r="568">
      <c r="A568" t="inlineStr">
        <is>
          <t>39</t>
        </is>
      </c>
      <c r="B568" t="inlineStr">
        <is>
          <t>Resource Junior chocolate 200ml</t>
        </is>
      </c>
      <c r="C568" t="inlineStr">
        <is>
          <t>volume</t>
        </is>
      </c>
      <c r="D568" s="8" t="inlineStr">
        <is>
          <t>PASS</t>
        </is>
      </c>
      <c r="E568" t="inlineStr">
        <is>
          <t>200.0 ml</t>
        </is>
      </c>
      <c r="F568">
        <f> 200.0 ml</f>
        <v/>
      </c>
      <c r="G568" t="inlineStr"/>
    </row>
    <row r="569">
      <c r="A569" t="inlineStr">
        <is>
          <t>39</t>
        </is>
      </c>
      <c r="B569" t="inlineStr">
        <is>
          <t>Resource Junior chocolate 200ml</t>
        </is>
      </c>
      <c r="C569" t="inlineStr">
        <is>
          <t>gluten_free</t>
        </is>
      </c>
      <c r="D569" s="8" t="inlineStr">
        <is>
          <t>PASS</t>
        </is>
      </c>
      <c r="E569" t="inlineStr">
        <is>
          <t>True</t>
        </is>
      </c>
      <c r="F569" t="inlineStr">
        <is>
          <t>True</t>
        </is>
      </c>
      <c r="G569" t="inlineStr"/>
    </row>
    <row r="570">
      <c r="A570" t="inlineStr">
        <is>
          <t>39</t>
        </is>
      </c>
      <c r="B570" t="inlineStr">
        <is>
          <t>Resource Junior chocolate 200ml</t>
        </is>
      </c>
      <c r="C570" t="inlineStr">
        <is>
          <t>formulation</t>
        </is>
      </c>
      <c r="D570" s="8" t="inlineStr">
        <is>
          <t>PASS</t>
        </is>
      </c>
      <c r="E570" t="inlineStr">
        <is>
          <t>liquid</t>
        </is>
      </c>
      <c r="F570" t="inlineStr">
        <is>
          <t>liquid</t>
        </is>
      </c>
      <c r="G570" t="inlineStr"/>
    </row>
    <row r="571">
      <c r="A571" t="inlineStr">
        <is>
          <t>39</t>
        </is>
      </c>
      <c r="B571" t="inlineStr">
        <is>
          <t>Resource Junior chocolate 200ml</t>
        </is>
      </c>
      <c r="C571" t="inlineStr">
        <is>
          <t>route</t>
        </is>
      </c>
      <c r="D571" s="8" t="inlineStr">
        <is>
          <t>PASS</t>
        </is>
      </c>
      <c r="E571" t="inlineStr">
        <is>
          <t>oral</t>
        </is>
      </c>
      <c r="F571" t="inlineStr">
        <is>
          <t>oral</t>
        </is>
      </c>
      <c r="G571" t="inlineStr"/>
    </row>
    <row r="572">
      <c r="A572" t="inlineStr">
        <is>
          <t>39</t>
        </is>
      </c>
      <c r="B572" t="inlineStr">
        <is>
          <t>Resource Junior vanilla 200ml</t>
        </is>
      </c>
      <c r="C572" t="inlineStr">
        <is>
          <t>osmolarity</t>
        </is>
      </c>
      <c r="D572" s="9" t="inlineStr">
        <is>
          <t>FAIL</t>
        </is>
      </c>
      <c r="E572" t="inlineStr">
        <is>
          <t>360.0 mOsm/l</t>
        </is>
      </c>
      <c r="F572">
        <f> 698.0 mOsm/l</f>
        <v/>
      </c>
      <c r="G572" t="inlineStr">
        <is>
          <t>360.0 does not satisfy = 698.0</t>
        </is>
      </c>
    </row>
    <row r="573">
      <c r="A573" t="inlineStr">
        <is>
          <t>39</t>
        </is>
      </c>
      <c r="B573" t="inlineStr">
        <is>
          <t>Resource Junior vanilla 200ml</t>
        </is>
      </c>
      <c r="C573" t="inlineStr">
        <is>
          <t>carbohydrates</t>
        </is>
      </c>
      <c r="D573" s="10" t="inlineStr">
        <is>
          <t>UNKNOWN</t>
        </is>
      </c>
      <c r="E573" t="inlineStr">
        <is>
          <t>21.0</t>
        </is>
      </c>
      <c r="F573" t="inlineStr">
        <is>
          <t>&gt;= 10.0 g100ml</t>
        </is>
      </c>
      <c r="G573" t="inlineStr">
        <is>
          <t>Unknown unit: 'g100ml'</t>
        </is>
      </c>
    </row>
    <row r="574">
      <c r="A574" t="inlineStr">
        <is>
          <t>39</t>
        </is>
      </c>
      <c r="B574" t="inlineStr">
        <is>
          <t>Resource Junior vanilla 200ml</t>
        </is>
      </c>
      <c r="C574" t="inlineStr">
        <is>
          <t>fiber</t>
        </is>
      </c>
      <c r="D574" s="10" t="inlineStr">
        <is>
          <t>UNKNOWN</t>
        </is>
      </c>
      <c r="E574" t="inlineStr">
        <is>
          <t>N/A</t>
        </is>
      </c>
      <c r="F574" t="inlineStr">
        <is>
          <t>&gt;= 0.5 g100ml</t>
        </is>
      </c>
      <c r="G574" t="inlineStr">
        <is>
          <t>Product has no value for 'fiber'</t>
        </is>
      </c>
    </row>
    <row r="575">
      <c r="A575" t="inlineStr">
        <is>
          <t>39</t>
        </is>
      </c>
      <c r="B575" t="inlineStr">
        <is>
          <t>Resource Junior vanilla 200ml</t>
        </is>
      </c>
      <c r="C575" t="inlineStr">
        <is>
          <t>volume</t>
        </is>
      </c>
      <c r="D575" s="8" t="inlineStr">
        <is>
          <t>PASS</t>
        </is>
      </c>
      <c r="E575" t="inlineStr">
        <is>
          <t>200.0 ml</t>
        </is>
      </c>
      <c r="F575">
        <f> 200.0 ml</f>
        <v/>
      </c>
      <c r="G575" t="inlineStr"/>
    </row>
    <row r="576">
      <c r="A576" t="inlineStr">
        <is>
          <t>39</t>
        </is>
      </c>
      <c r="B576" t="inlineStr">
        <is>
          <t>Resource Junior vanilla 200ml</t>
        </is>
      </c>
      <c r="C576" t="inlineStr">
        <is>
          <t>gluten_free</t>
        </is>
      </c>
      <c r="D576" s="8" t="inlineStr">
        <is>
          <t>PASS</t>
        </is>
      </c>
      <c r="E576" t="inlineStr">
        <is>
          <t>True</t>
        </is>
      </c>
      <c r="F576" t="inlineStr">
        <is>
          <t>True</t>
        </is>
      </c>
      <c r="G576" t="inlineStr"/>
    </row>
    <row r="577">
      <c r="A577" t="inlineStr">
        <is>
          <t>39</t>
        </is>
      </c>
      <c r="B577" t="inlineStr">
        <is>
          <t>Resource Junior vanilla 200ml</t>
        </is>
      </c>
      <c r="C577" t="inlineStr">
        <is>
          <t>formulation</t>
        </is>
      </c>
      <c r="D577" s="8" t="inlineStr">
        <is>
          <t>PASS</t>
        </is>
      </c>
      <c r="E577" t="inlineStr">
        <is>
          <t>liquid</t>
        </is>
      </c>
      <c r="F577" t="inlineStr">
        <is>
          <t>liquid</t>
        </is>
      </c>
      <c r="G577" t="inlineStr"/>
    </row>
    <row r="578">
      <c r="A578" t="inlineStr">
        <is>
          <t>39</t>
        </is>
      </c>
      <c r="B578" t="inlineStr">
        <is>
          <t>Resource Junior vanilla 200ml</t>
        </is>
      </c>
      <c r="C578" t="inlineStr">
        <is>
          <t>route</t>
        </is>
      </c>
      <c r="D578" s="8" t="inlineStr">
        <is>
          <t>PASS</t>
        </is>
      </c>
      <c r="E578" t="inlineStr">
        <is>
          <t>oral</t>
        </is>
      </c>
      <c r="F578" t="inlineStr">
        <is>
          <t>oral</t>
        </is>
      </c>
      <c r="G578" t="inlineStr"/>
    </row>
    <row r="579">
      <c r="A579" t="inlineStr">
        <is>
          <t>39</t>
        </is>
      </c>
      <c r="B579" t="inlineStr">
        <is>
          <t>Resource Junior strawberry 200ml</t>
        </is>
      </c>
      <c r="C579" t="inlineStr">
        <is>
          <t>osmolarity</t>
        </is>
      </c>
      <c r="D579" s="9" t="inlineStr">
        <is>
          <t>FAIL</t>
        </is>
      </c>
      <c r="E579" t="inlineStr">
        <is>
          <t>360.0 mOsm/l</t>
        </is>
      </c>
      <c r="F579">
        <f> 698.0 mOsm/l</f>
        <v/>
      </c>
      <c r="G579" t="inlineStr">
        <is>
          <t>360.0 does not satisfy = 698.0</t>
        </is>
      </c>
    </row>
    <row r="580">
      <c r="A580" t="inlineStr">
        <is>
          <t>39</t>
        </is>
      </c>
      <c r="B580" t="inlineStr">
        <is>
          <t>Resource Junior strawberry 200ml</t>
        </is>
      </c>
      <c r="C580" t="inlineStr">
        <is>
          <t>carbohydrates</t>
        </is>
      </c>
      <c r="D580" s="10" t="inlineStr">
        <is>
          <t>UNKNOWN</t>
        </is>
      </c>
      <c r="E580" t="inlineStr">
        <is>
          <t>21.0</t>
        </is>
      </c>
      <c r="F580" t="inlineStr">
        <is>
          <t>&gt;= 10.0 g100ml</t>
        </is>
      </c>
      <c r="G580" t="inlineStr">
        <is>
          <t>Unknown unit: 'g100ml'</t>
        </is>
      </c>
    </row>
    <row r="581">
      <c r="A581" t="inlineStr">
        <is>
          <t>39</t>
        </is>
      </c>
      <c r="B581" t="inlineStr">
        <is>
          <t>Resource Junior strawberry 200ml</t>
        </is>
      </c>
      <c r="C581" t="inlineStr">
        <is>
          <t>fiber</t>
        </is>
      </c>
      <c r="D581" s="10" t="inlineStr">
        <is>
          <t>UNKNOWN</t>
        </is>
      </c>
      <c r="E581" t="inlineStr">
        <is>
          <t>N/A</t>
        </is>
      </c>
      <c r="F581" t="inlineStr">
        <is>
          <t>&gt;= 0.5 g100ml</t>
        </is>
      </c>
      <c r="G581" t="inlineStr">
        <is>
          <t>Product has no value for 'fiber'</t>
        </is>
      </c>
    </row>
    <row r="582">
      <c r="A582" t="inlineStr">
        <is>
          <t>39</t>
        </is>
      </c>
      <c r="B582" t="inlineStr">
        <is>
          <t>Resource Junior strawberry 200ml</t>
        </is>
      </c>
      <c r="C582" t="inlineStr">
        <is>
          <t>volume</t>
        </is>
      </c>
      <c r="D582" s="8" t="inlineStr">
        <is>
          <t>PASS</t>
        </is>
      </c>
      <c r="E582" t="inlineStr">
        <is>
          <t>200.0 ml</t>
        </is>
      </c>
      <c r="F582">
        <f> 200.0 ml</f>
        <v/>
      </c>
      <c r="G582" t="inlineStr"/>
    </row>
    <row r="583">
      <c r="A583" t="inlineStr">
        <is>
          <t>39</t>
        </is>
      </c>
      <c r="B583" t="inlineStr">
        <is>
          <t>Resource Junior strawberry 200ml</t>
        </is>
      </c>
      <c r="C583" t="inlineStr">
        <is>
          <t>gluten_free</t>
        </is>
      </c>
      <c r="D583" s="8" t="inlineStr">
        <is>
          <t>PASS</t>
        </is>
      </c>
      <c r="E583" t="inlineStr">
        <is>
          <t>True</t>
        </is>
      </c>
      <c r="F583" t="inlineStr">
        <is>
          <t>True</t>
        </is>
      </c>
      <c r="G583" t="inlineStr"/>
    </row>
    <row r="584">
      <c r="A584" t="inlineStr">
        <is>
          <t>39</t>
        </is>
      </c>
      <c r="B584" t="inlineStr">
        <is>
          <t>Resource Junior strawberry 200ml</t>
        </is>
      </c>
      <c r="C584" t="inlineStr">
        <is>
          <t>formulation</t>
        </is>
      </c>
      <c r="D584" s="8" t="inlineStr">
        <is>
          <t>PASS</t>
        </is>
      </c>
      <c r="E584" t="inlineStr">
        <is>
          <t>liquid</t>
        </is>
      </c>
      <c r="F584" t="inlineStr">
        <is>
          <t>liquid</t>
        </is>
      </c>
      <c r="G584" t="inlineStr"/>
    </row>
    <row r="585">
      <c r="A585" t="inlineStr">
        <is>
          <t>39</t>
        </is>
      </c>
      <c r="B585" t="inlineStr">
        <is>
          <t>Resource Junior strawberry 200ml</t>
        </is>
      </c>
      <c r="C585" t="inlineStr">
        <is>
          <t>route</t>
        </is>
      </c>
      <c r="D585" s="8" t="inlineStr">
        <is>
          <t>PASS</t>
        </is>
      </c>
      <c r="E585" t="inlineStr">
        <is>
          <t>oral</t>
        </is>
      </c>
      <c r="F585" t="inlineStr">
        <is>
          <t>oral</t>
        </is>
      </c>
      <c r="G585" t="inlineStr"/>
    </row>
    <row r="586">
      <c r="A586" t="inlineStr">
        <is>
          <t>40</t>
        </is>
      </c>
      <c r="B586" t="inlineStr">
        <is>
          <t>Resource Junior chocolate 200ml</t>
        </is>
      </c>
      <c r="C586" t="inlineStr">
        <is>
          <t>osmolarity</t>
        </is>
      </c>
      <c r="D586" s="8" t="inlineStr">
        <is>
          <t>PASS</t>
        </is>
      </c>
      <c r="E586" t="inlineStr">
        <is>
          <t>346.0 mOsm/l</t>
        </is>
      </c>
      <c r="F586" t="inlineStr">
        <is>
          <t>&lt;= 698.0 mOsm/l</t>
        </is>
      </c>
      <c r="G586" t="inlineStr"/>
    </row>
    <row r="587">
      <c r="A587" t="inlineStr">
        <is>
          <t>40</t>
        </is>
      </c>
      <c r="B587" t="inlineStr">
        <is>
          <t>Resource Junior chocolate 200ml</t>
        </is>
      </c>
      <c r="C587" t="inlineStr">
        <is>
          <t>carbohydrates</t>
        </is>
      </c>
      <c r="D587" s="10" t="inlineStr">
        <is>
          <t>UNKNOWN</t>
        </is>
      </c>
      <c r="E587" t="inlineStr">
        <is>
          <t>21.0</t>
        </is>
      </c>
      <c r="F587" t="inlineStr">
        <is>
          <t>&gt;= 10.0 g100ml</t>
        </is>
      </c>
      <c r="G587" t="inlineStr">
        <is>
          <t>Unknown unit: 'g100ml'</t>
        </is>
      </c>
    </row>
    <row r="588">
      <c r="A588" t="inlineStr">
        <is>
          <t>40</t>
        </is>
      </c>
      <c r="B588" t="inlineStr">
        <is>
          <t>Resource Junior chocolate 200ml</t>
        </is>
      </c>
      <c r="C588" t="inlineStr">
        <is>
          <t>fiber</t>
        </is>
      </c>
      <c r="D588" s="10" t="inlineStr">
        <is>
          <t>UNKNOWN</t>
        </is>
      </c>
      <c r="E588" t="inlineStr">
        <is>
          <t>N/A</t>
        </is>
      </c>
      <c r="F588" t="inlineStr">
        <is>
          <t>&gt;= 0.5 g100ml</t>
        </is>
      </c>
      <c r="G588" t="inlineStr">
        <is>
          <t>Product has no value for 'fiber'</t>
        </is>
      </c>
    </row>
    <row r="589">
      <c r="A589" t="inlineStr">
        <is>
          <t>40</t>
        </is>
      </c>
      <c r="B589" t="inlineStr">
        <is>
          <t>Resource Junior chocolate 200ml</t>
        </is>
      </c>
      <c r="C589" t="inlineStr">
        <is>
          <t>volume</t>
        </is>
      </c>
      <c r="D589" s="8" t="inlineStr">
        <is>
          <t>PASS</t>
        </is>
      </c>
      <c r="E589" t="inlineStr">
        <is>
          <t>200.0 ml</t>
        </is>
      </c>
      <c r="F589">
        <f> 200.0 ml</f>
        <v/>
      </c>
      <c r="G589" t="inlineStr"/>
    </row>
    <row r="590">
      <c r="A590" t="inlineStr">
        <is>
          <t>40</t>
        </is>
      </c>
      <c r="B590" t="inlineStr">
        <is>
          <t>Resource Junior chocolate 200ml</t>
        </is>
      </c>
      <c r="C590" t="inlineStr">
        <is>
          <t>gluten_free</t>
        </is>
      </c>
      <c r="D590" s="8" t="inlineStr">
        <is>
          <t>PASS</t>
        </is>
      </c>
      <c r="E590" t="inlineStr">
        <is>
          <t>True</t>
        </is>
      </c>
      <c r="F590" t="inlineStr">
        <is>
          <t>True</t>
        </is>
      </c>
      <c r="G590" t="inlineStr"/>
    </row>
    <row r="591">
      <c r="A591" t="inlineStr">
        <is>
          <t>40</t>
        </is>
      </c>
      <c r="B591" t="inlineStr">
        <is>
          <t>Resource Junior chocolate 200ml</t>
        </is>
      </c>
      <c r="C591" t="inlineStr">
        <is>
          <t>formulation</t>
        </is>
      </c>
      <c r="D591" s="8" t="inlineStr">
        <is>
          <t>PASS</t>
        </is>
      </c>
      <c r="E591" t="inlineStr">
        <is>
          <t>liquid</t>
        </is>
      </c>
      <c r="F591" t="inlineStr">
        <is>
          <t>liquid</t>
        </is>
      </c>
      <c r="G591" t="inlineStr"/>
    </row>
    <row r="592">
      <c r="A592" t="inlineStr">
        <is>
          <t>40</t>
        </is>
      </c>
      <c r="B592" t="inlineStr">
        <is>
          <t>Resource Junior chocolate 200ml</t>
        </is>
      </c>
      <c r="C592" t="inlineStr">
        <is>
          <t>route</t>
        </is>
      </c>
      <c r="D592" s="8" t="inlineStr">
        <is>
          <t>PASS</t>
        </is>
      </c>
      <c r="E592" t="inlineStr">
        <is>
          <t>oral</t>
        </is>
      </c>
      <c r="F592" t="inlineStr">
        <is>
          <t>oral</t>
        </is>
      </c>
      <c r="G592" t="inlineStr"/>
    </row>
    <row r="593">
      <c r="A593" t="inlineStr">
        <is>
          <t>40</t>
        </is>
      </c>
      <c r="B593" t="inlineStr">
        <is>
          <t>Resource Junior vanilla 200ml</t>
        </is>
      </c>
      <c r="C593" t="inlineStr">
        <is>
          <t>osmolarity</t>
        </is>
      </c>
      <c r="D593" s="8" t="inlineStr">
        <is>
          <t>PASS</t>
        </is>
      </c>
      <c r="E593" t="inlineStr">
        <is>
          <t>360.0 mOsm/l</t>
        </is>
      </c>
      <c r="F593" t="inlineStr">
        <is>
          <t>&lt;= 698.0 mOsm/l</t>
        </is>
      </c>
      <c r="G593" t="inlineStr"/>
    </row>
    <row r="594">
      <c r="A594" t="inlineStr">
        <is>
          <t>40</t>
        </is>
      </c>
      <c r="B594" t="inlineStr">
        <is>
          <t>Resource Junior vanilla 200ml</t>
        </is>
      </c>
      <c r="C594" t="inlineStr">
        <is>
          <t>carbohydrates</t>
        </is>
      </c>
      <c r="D594" s="10" t="inlineStr">
        <is>
          <t>UNKNOWN</t>
        </is>
      </c>
      <c r="E594" t="inlineStr">
        <is>
          <t>21.0</t>
        </is>
      </c>
      <c r="F594" t="inlineStr">
        <is>
          <t>&gt;= 10.0 g100ml</t>
        </is>
      </c>
      <c r="G594" t="inlineStr">
        <is>
          <t>Unknown unit: 'g100ml'</t>
        </is>
      </c>
    </row>
    <row r="595">
      <c r="A595" t="inlineStr">
        <is>
          <t>40</t>
        </is>
      </c>
      <c r="B595" t="inlineStr">
        <is>
          <t>Resource Junior vanilla 200ml</t>
        </is>
      </c>
      <c r="C595" t="inlineStr">
        <is>
          <t>fiber</t>
        </is>
      </c>
      <c r="D595" s="10" t="inlineStr">
        <is>
          <t>UNKNOWN</t>
        </is>
      </c>
      <c r="E595" t="inlineStr">
        <is>
          <t>N/A</t>
        </is>
      </c>
      <c r="F595" t="inlineStr">
        <is>
          <t>&gt;= 0.5 g100ml</t>
        </is>
      </c>
      <c r="G595" t="inlineStr">
        <is>
          <t>Product has no value for 'fiber'</t>
        </is>
      </c>
    </row>
    <row r="596">
      <c r="A596" t="inlineStr">
        <is>
          <t>40</t>
        </is>
      </c>
      <c r="B596" t="inlineStr">
        <is>
          <t>Resource Junior vanilla 200ml</t>
        </is>
      </c>
      <c r="C596" t="inlineStr">
        <is>
          <t>volume</t>
        </is>
      </c>
      <c r="D596" s="8" t="inlineStr">
        <is>
          <t>PASS</t>
        </is>
      </c>
      <c r="E596" t="inlineStr">
        <is>
          <t>200.0 ml</t>
        </is>
      </c>
      <c r="F596">
        <f> 200.0 ml</f>
        <v/>
      </c>
      <c r="G596" t="inlineStr"/>
    </row>
    <row r="597">
      <c r="A597" t="inlineStr">
        <is>
          <t>40</t>
        </is>
      </c>
      <c r="B597" t="inlineStr">
        <is>
          <t>Resource Junior vanilla 200ml</t>
        </is>
      </c>
      <c r="C597" t="inlineStr">
        <is>
          <t>gluten_free</t>
        </is>
      </c>
      <c r="D597" s="8" t="inlineStr">
        <is>
          <t>PASS</t>
        </is>
      </c>
      <c r="E597" t="inlineStr">
        <is>
          <t>True</t>
        </is>
      </c>
      <c r="F597" t="inlineStr">
        <is>
          <t>True</t>
        </is>
      </c>
      <c r="G597" t="inlineStr"/>
    </row>
    <row r="598">
      <c r="A598" t="inlineStr">
        <is>
          <t>40</t>
        </is>
      </c>
      <c r="B598" t="inlineStr">
        <is>
          <t>Resource Junior vanilla 200ml</t>
        </is>
      </c>
      <c r="C598" t="inlineStr">
        <is>
          <t>formulation</t>
        </is>
      </c>
      <c r="D598" s="8" t="inlineStr">
        <is>
          <t>PASS</t>
        </is>
      </c>
      <c r="E598" t="inlineStr">
        <is>
          <t>liquid</t>
        </is>
      </c>
      <c r="F598" t="inlineStr">
        <is>
          <t>liquid</t>
        </is>
      </c>
      <c r="G598" t="inlineStr"/>
    </row>
    <row r="599">
      <c r="A599" t="inlineStr">
        <is>
          <t>40</t>
        </is>
      </c>
      <c r="B599" t="inlineStr">
        <is>
          <t>Resource Junior vanilla 200ml</t>
        </is>
      </c>
      <c r="C599" t="inlineStr">
        <is>
          <t>route</t>
        </is>
      </c>
      <c r="D599" s="8" t="inlineStr">
        <is>
          <t>PASS</t>
        </is>
      </c>
      <c r="E599" t="inlineStr">
        <is>
          <t>oral</t>
        </is>
      </c>
      <c r="F599" t="inlineStr">
        <is>
          <t>oral</t>
        </is>
      </c>
      <c r="G599" t="inlineStr"/>
    </row>
    <row r="600">
      <c r="A600" t="inlineStr">
        <is>
          <t>40</t>
        </is>
      </c>
      <c r="B600" t="inlineStr">
        <is>
          <t>Resource Junior strawberry 200ml</t>
        </is>
      </c>
      <c r="C600" t="inlineStr">
        <is>
          <t>osmolarity</t>
        </is>
      </c>
      <c r="D600" s="8" t="inlineStr">
        <is>
          <t>PASS</t>
        </is>
      </c>
      <c r="E600" t="inlineStr">
        <is>
          <t>360.0 mOsm/l</t>
        </is>
      </c>
      <c r="F600" t="inlineStr">
        <is>
          <t>&lt;= 698.0 mOsm/l</t>
        </is>
      </c>
      <c r="G600" t="inlineStr"/>
    </row>
    <row r="601">
      <c r="A601" t="inlineStr">
        <is>
          <t>40</t>
        </is>
      </c>
      <c r="B601" t="inlineStr">
        <is>
          <t>Resource Junior strawberry 200ml</t>
        </is>
      </c>
      <c r="C601" t="inlineStr">
        <is>
          <t>carbohydrates</t>
        </is>
      </c>
      <c r="D601" s="10" t="inlineStr">
        <is>
          <t>UNKNOWN</t>
        </is>
      </c>
      <c r="E601" t="inlineStr">
        <is>
          <t>21.0</t>
        </is>
      </c>
      <c r="F601" t="inlineStr">
        <is>
          <t>&gt;= 10.0 g100ml</t>
        </is>
      </c>
      <c r="G601" t="inlineStr">
        <is>
          <t>Unknown unit: 'g100ml'</t>
        </is>
      </c>
    </row>
    <row r="602">
      <c r="A602" t="inlineStr">
        <is>
          <t>40</t>
        </is>
      </c>
      <c r="B602" t="inlineStr">
        <is>
          <t>Resource Junior strawberry 200ml</t>
        </is>
      </c>
      <c r="C602" t="inlineStr">
        <is>
          <t>fiber</t>
        </is>
      </c>
      <c r="D602" s="10" t="inlineStr">
        <is>
          <t>UNKNOWN</t>
        </is>
      </c>
      <c r="E602" t="inlineStr">
        <is>
          <t>N/A</t>
        </is>
      </c>
      <c r="F602" t="inlineStr">
        <is>
          <t>&gt;= 0.5 g100ml</t>
        </is>
      </c>
      <c r="G602" t="inlineStr">
        <is>
          <t>Product has no value for 'fiber'</t>
        </is>
      </c>
    </row>
    <row r="603">
      <c r="A603" t="inlineStr">
        <is>
          <t>40</t>
        </is>
      </c>
      <c r="B603" t="inlineStr">
        <is>
          <t>Resource Junior strawberry 200ml</t>
        </is>
      </c>
      <c r="C603" t="inlineStr">
        <is>
          <t>volume</t>
        </is>
      </c>
      <c r="D603" s="8" t="inlineStr">
        <is>
          <t>PASS</t>
        </is>
      </c>
      <c r="E603" t="inlineStr">
        <is>
          <t>200.0 ml</t>
        </is>
      </c>
      <c r="F603">
        <f> 200.0 ml</f>
        <v/>
      </c>
      <c r="G603" t="inlineStr"/>
    </row>
    <row r="604">
      <c r="A604" t="inlineStr">
        <is>
          <t>40</t>
        </is>
      </c>
      <c r="B604" t="inlineStr">
        <is>
          <t>Resource Junior strawberry 200ml</t>
        </is>
      </c>
      <c r="C604" t="inlineStr">
        <is>
          <t>gluten_free</t>
        </is>
      </c>
      <c r="D604" s="8" t="inlineStr">
        <is>
          <t>PASS</t>
        </is>
      </c>
      <c r="E604" t="inlineStr">
        <is>
          <t>True</t>
        </is>
      </c>
      <c r="F604" t="inlineStr">
        <is>
          <t>True</t>
        </is>
      </c>
      <c r="G604" t="inlineStr"/>
    </row>
    <row r="605">
      <c r="A605" t="inlineStr">
        <is>
          <t>40</t>
        </is>
      </c>
      <c r="B605" t="inlineStr">
        <is>
          <t>Resource Junior strawberry 200ml</t>
        </is>
      </c>
      <c r="C605" t="inlineStr">
        <is>
          <t>formulation</t>
        </is>
      </c>
      <c r="D605" s="8" t="inlineStr">
        <is>
          <t>PASS</t>
        </is>
      </c>
      <c r="E605" t="inlineStr">
        <is>
          <t>liquid</t>
        </is>
      </c>
      <c r="F605" t="inlineStr">
        <is>
          <t>liquid</t>
        </is>
      </c>
      <c r="G605" t="inlineStr"/>
    </row>
    <row r="606">
      <c r="A606" t="inlineStr">
        <is>
          <t>40</t>
        </is>
      </c>
      <c r="B606" t="inlineStr">
        <is>
          <t>Resource Junior strawberry 200ml</t>
        </is>
      </c>
      <c r="C606" t="inlineStr">
        <is>
          <t>route</t>
        </is>
      </c>
      <c r="D606" s="8" t="inlineStr">
        <is>
          <t>PASS</t>
        </is>
      </c>
      <c r="E606" t="inlineStr">
        <is>
          <t>oral</t>
        </is>
      </c>
      <c r="F606" t="inlineStr">
        <is>
          <t>oral</t>
        </is>
      </c>
      <c r="G606" t="inlineStr"/>
    </row>
    <row r="607">
      <c r="A607" t="inlineStr">
        <is>
          <t>41</t>
        </is>
      </c>
      <c r="B607" t="inlineStr">
        <is>
          <t>Resource Junior chocolate 200ml</t>
        </is>
      </c>
      <c r="C607" t="inlineStr">
        <is>
          <t>osmolarity</t>
        </is>
      </c>
      <c r="D607" s="8" t="inlineStr">
        <is>
          <t>PASS</t>
        </is>
      </c>
      <c r="E607" t="inlineStr">
        <is>
          <t>346.0 mOsm/l</t>
        </is>
      </c>
      <c r="F607" t="inlineStr">
        <is>
          <t>&lt;= 698.0 mOsm/l</t>
        </is>
      </c>
      <c r="G607" t="inlineStr"/>
    </row>
    <row r="608">
      <c r="A608" t="inlineStr">
        <is>
          <t>41</t>
        </is>
      </c>
      <c r="B608" t="inlineStr">
        <is>
          <t>Resource Junior chocolate 200ml</t>
        </is>
      </c>
      <c r="C608" t="inlineStr">
        <is>
          <t>carbohydrates</t>
        </is>
      </c>
      <c r="D608" s="10" t="inlineStr">
        <is>
          <t>UNKNOWN</t>
        </is>
      </c>
      <c r="E608" t="inlineStr">
        <is>
          <t>21.0</t>
        </is>
      </c>
      <c r="F608" t="inlineStr">
        <is>
          <t>&gt;= 10.0 g100ml</t>
        </is>
      </c>
      <c r="G608" t="inlineStr">
        <is>
          <t>Unknown unit: 'g100ml'</t>
        </is>
      </c>
    </row>
    <row r="609">
      <c r="A609" t="inlineStr">
        <is>
          <t>41</t>
        </is>
      </c>
      <c r="B609" t="inlineStr">
        <is>
          <t>Resource Junior chocolate 200ml</t>
        </is>
      </c>
      <c r="C609" t="inlineStr">
        <is>
          <t>fiber</t>
        </is>
      </c>
      <c r="D609" s="10" t="inlineStr">
        <is>
          <t>UNKNOWN</t>
        </is>
      </c>
      <c r="E609" t="inlineStr">
        <is>
          <t>N/A</t>
        </is>
      </c>
      <c r="F609" t="inlineStr">
        <is>
          <t>&gt;= 0.5 g100ml</t>
        </is>
      </c>
      <c r="G609" t="inlineStr">
        <is>
          <t>Product has no value for 'fiber'</t>
        </is>
      </c>
    </row>
    <row r="610">
      <c r="A610" t="inlineStr">
        <is>
          <t>41</t>
        </is>
      </c>
      <c r="B610" t="inlineStr">
        <is>
          <t>Resource Junior chocolate 200ml</t>
        </is>
      </c>
      <c r="C610" t="inlineStr">
        <is>
          <t>volume</t>
        </is>
      </c>
      <c r="D610" s="8" t="inlineStr">
        <is>
          <t>PASS</t>
        </is>
      </c>
      <c r="E610" t="inlineStr">
        <is>
          <t>200.0 ml</t>
        </is>
      </c>
      <c r="F610">
        <f> 200.0 ml</f>
        <v/>
      </c>
      <c r="G610" t="inlineStr"/>
    </row>
    <row r="611">
      <c r="A611" t="inlineStr">
        <is>
          <t>41</t>
        </is>
      </c>
      <c r="B611" t="inlineStr">
        <is>
          <t>Resource Junior chocolate 200ml</t>
        </is>
      </c>
      <c r="C611" t="inlineStr">
        <is>
          <t>gluten_free</t>
        </is>
      </c>
      <c r="D611" s="8" t="inlineStr">
        <is>
          <t>PASS</t>
        </is>
      </c>
      <c r="E611" t="inlineStr">
        <is>
          <t>True</t>
        </is>
      </c>
      <c r="F611" t="inlineStr">
        <is>
          <t>True</t>
        </is>
      </c>
      <c r="G611" t="inlineStr"/>
    </row>
    <row r="612">
      <c r="A612" t="inlineStr">
        <is>
          <t>41</t>
        </is>
      </c>
      <c r="B612" t="inlineStr">
        <is>
          <t>Resource Junior chocolate 200ml</t>
        </is>
      </c>
      <c r="C612" t="inlineStr">
        <is>
          <t>formulation</t>
        </is>
      </c>
      <c r="D612" s="8" t="inlineStr">
        <is>
          <t>PASS</t>
        </is>
      </c>
      <c r="E612" t="inlineStr">
        <is>
          <t>liquid</t>
        </is>
      </c>
      <c r="F612" t="inlineStr">
        <is>
          <t>liquid</t>
        </is>
      </c>
      <c r="G612" t="inlineStr"/>
    </row>
    <row r="613">
      <c r="A613" t="inlineStr">
        <is>
          <t>41</t>
        </is>
      </c>
      <c r="B613" t="inlineStr">
        <is>
          <t>Resource Junior chocolate 200ml</t>
        </is>
      </c>
      <c r="C613" t="inlineStr">
        <is>
          <t>route</t>
        </is>
      </c>
      <c r="D613" s="8" t="inlineStr">
        <is>
          <t>PASS</t>
        </is>
      </c>
      <c r="E613" t="inlineStr">
        <is>
          <t>oral</t>
        </is>
      </c>
      <c r="F613" t="inlineStr">
        <is>
          <t>oral</t>
        </is>
      </c>
      <c r="G613" t="inlineStr"/>
    </row>
    <row r="614">
      <c r="A614" t="inlineStr">
        <is>
          <t>41</t>
        </is>
      </c>
      <c r="B614" t="inlineStr">
        <is>
          <t>Resource Junior vanilla 200ml</t>
        </is>
      </c>
      <c r="C614" t="inlineStr">
        <is>
          <t>osmolarity</t>
        </is>
      </c>
      <c r="D614" s="8" t="inlineStr">
        <is>
          <t>PASS</t>
        </is>
      </c>
      <c r="E614" t="inlineStr">
        <is>
          <t>360.0 mOsm/l</t>
        </is>
      </c>
      <c r="F614" t="inlineStr">
        <is>
          <t>&lt;= 698.0 mOsm/l</t>
        </is>
      </c>
      <c r="G614" t="inlineStr"/>
    </row>
    <row r="615">
      <c r="A615" t="inlineStr">
        <is>
          <t>41</t>
        </is>
      </c>
      <c r="B615" t="inlineStr">
        <is>
          <t>Resource Junior vanilla 200ml</t>
        </is>
      </c>
      <c r="C615" t="inlineStr">
        <is>
          <t>carbohydrates</t>
        </is>
      </c>
      <c r="D615" s="10" t="inlineStr">
        <is>
          <t>UNKNOWN</t>
        </is>
      </c>
      <c r="E615" t="inlineStr">
        <is>
          <t>21.0</t>
        </is>
      </c>
      <c r="F615" t="inlineStr">
        <is>
          <t>&gt;= 10.0 g100ml</t>
        </is>
      </c>
      <c r="G615" t="inlineStr">
        <is>
          <t>Unknown unit: 'g100ml'</t>
        </is>
      </c>
    </row>
    <row r="616">
      <c r="A616" t="inlineStr">
        <is>
          <t>41</t>
        </is>
      </c>
      <c r="B616" t="inlineStr">
        <is>
          <t>Resource Junior vanilla 200ml</t>
        </is>
      </c>
      <c r="C616" t="inlineStr">
        <is>
          <t>fiber</t>
        </is>
      </c>
      <c r="D616" s="10" t="inlineStr">
        <is>
          <t>UNKNOWN</t>
        </is>
      </c>
      <c r="E616" t="inlineStr">
        <is>
          <t>N/A</t>
        </is>
      </c>
      <c r="F616" t="inlineStr">
        <is>
          <t>&gt;= 0.5 g100ml</t>
        </is>
      </c>
      <c r="G616" t="inlineStr">
        <is>
          <t>Product has no value for 'fiber'</t>
        </is>
      </c>
    </row>
    <row r="617">
      <c r="A617" t="inlineStr">
        <is>
          <t>41</t>
        </is>
      </c>
      <c r="B617" t="inlineStr">
        <is>
          <t>Resource Junior vanilla 200ml</t>
        </is>
      </c>
      <c r="C617" t="inlineStr">
        <is>
          <t>volume</t>
        </is>
      </c>
      <c r="D617" s="8" t="inlineStr">
        <is>
          <t>PASS</t>
        </is>
      </c>
      <c r="E617" t="inlineStr">
        <is>
          <t>200.0 ml</t>
        </is>
      </c>
      <c r="F617">
        <f> 200.0 ml</f>
        <v/>
      </c>
      <c r="G617" t="inlineStr"/>
    </row>
    <row r="618">
      <c r="A618" t="inlineStr">
        <is>
          <t>41</t>
        </is>
      </c>
      <c r="B618" t="inlineStr">
        <is>
          <t>Resource Junior vanilla 200ml</t>
        </is>
      </c>
      <c r="C618" t="inlineStr">
        <is>
          <t>gluten_free</t>
        </is>
      </c>
      <c r="D618" s="8" t="inlineStr">
        <is>
          <t>PASS</t>
        </is>
      </c>
      <c r="E618" t="inlineStr">
        <is>
          <t>True</t>
        </is>
      </c>
      <c r="F618" t="inlineStr">
        <is>
          <t>True</t>
        </is>
      </c>
      <c r="G618" t="inlineStr"/>
    </row>
    <row r="619">
      <c r="A619" t="inlineStr">
        <is>
          <t>41</t>
        </is>
      </c>
      <c r="B619" t="inlineStr">
        <is>
          <t>Resource Junior vanilla 200ml</t>
        </is>
      </c>
      <c r="C619" t="inlineStr">
        <is>
          <t>formulation</t>
        </is>
      </c>
      <c r="D619" s="8" t="inlineStr">
        <is>
          <t>PASS</t>
        </is>
      </c>
      <c r="E619" t="inlineStr">
        <is>
          <t>liquid</t>
        </is>
      </c>
      <c r="F619" t="inlineStr">
        <is>
          <t>liquid</t>
        </is>
      </c>
      <c r="G619" t="inlineStr"/>
    </row>
    <row r="620">
      <c r="A620" t="inlineStr">
        <is>
          <t>41</t>
        </is>
      </c>
      <c r="B620" t="inlineStr">
        <is>
          <t>Resource Junior vanilla 200ml</t>
        </is>
      </c>
      <c r="C620" t="inlineStr">
        <is>
          <t>route</t>
        </is>
      </c>
      <c r="D620" s="8" t="inlineStr">
        <is>
          <t>PASS</t>
        </is>
      </c>
      <c r="E620" t="inlineStr">
        <is>
          <t>oral</t>
        </is>
      </c>
      <c r="F620" t="inlineStr">
        <is>
          <t>oral</t>
        </is>
      </c>
      <c r="G620" t="inlineStr"/>
    </row>
    <row r="621">
      <c r="A621" t="inlineStr">
        <is>
          <t>41</t>
        </is>
      </c>
      <c r="B621" t="inlineStr">
        <is>
          <t>Resource Junior strawberry 200ml</t>
        </is>
      </c>
      <c r="C621" t="inlineStr">
        <is>
          <t>osmolarity</t>
        </is>
      </c>
      <c r="D621" s="8" t="inlineStr">
        <is>
          <t>PASS</t>
        </is>
      </c>
      <c r="E621" t="inlineStr">
        <is>
          <t>360.0 mOsm/l</t>
        </is>
      </c>
      <c r="F621" t="inlineStr">
        <is>
          <t>&lt;= 698.0 mOsm/l</t>
        </is>
      </c>
      <c r="G621" t="inlineStr"/>
    </row>
    <row r="622">
      <c r="A622" t="inlineStr">
        <is>
          <t>41</t>
        </is>
      </c>
      <c r="B622" t="inlineStr">
        <is>
          <t>Resource Junior strawberry 200ml</t>
        </is>
      </c>
      <c r="C622" t="inlineStr">
        <is>
          <t>carbohydrates</t>
        </is>
      </c>
      <c r="D622" s="10" t="inlineStr">
        <is>
          <t>UNKNOWN</t>
        </is>
      </c>
      <c r="E622" t="inlineStr">
        <is>
          <t>21.0</t>
        </is>
      </c>
      <c r="F622" t="inlineStr">
        <is>
          <t>&gt;= 10.0 g100ml</t>
        </is>
      </c>
      <c r="G622" t="inlineStr">
        <is>
          <t>Unknown unit: 'g100ml'</t>
        </is>
      </c>
    </row>
    <row r="623">
      <c r="A623" t="inlineStr">
        <is>
          <t>41</t>
        </is>
      </c>
      <c r="B623" t="inlineStr">
        <is>
          <t>Resource Junior strawberry 200ml</t>
        </is>
      </c>
      <c r="C623" t="inlineStr">
        <is>
          <t>fiber</t>
        </is>
      </c>
      <c r="D623" s="10" t="inlineStr">
        <is>
          <t>UNKNOWN</t>
        </is>
      </c>
      <c r="E623" t="inlineStr">
        <is>
          <t>N/A</t>
        </is>
      </c>
      <c r="F623" t="inlineStr">
        <is>
          <t>&gt;= 0.5 g100ml</t>
        </is>
      </c>
      <c r="G623" t="inlineStr">
        <is>
          <t>Product has no value for 'fiber'</t>
        </is>
      </c>
    </row>
    <row r="624">
      <c r="A624" t="inlineStr">
        <is>
          <t>41</t>
        </is>
      </c>
      <c r="B624" t="inlineStr">
        <is>
          <t>Resource Junior strawberry 200ml</t>
        </is>
      </c>
      <c r="C624" t="inlineStr">
        <is>
          <t>volume</t>
        </is>
      </c>
      <c r="D624" s="8" t="inlineStr">
        <is>
          <t>PASS</t>
        </is>
      </c>
      <c r="E624" t="inlineStr">
        <is>
          <t>200.0 ml</t>
        </is>
      </c>
      <c r="F624">
        <f> 200.0 ml</f>
        <v/>
      </c>
      <c r="G624" t="inlineStr"/>
    </row>
    <row r="625">
      <c r="A625" t="inlineStr">
        <is>
          <t>41</t>
        </is>
      </c>
      <c r="B625" t="inlineStr">
        <is>
          <t>Resource Junior strawberry 200ml</t>
        </is>
      </c>
      <c r="C625" t="inlineStr">
        <is>
          <t>gluten_free</t>
        </is>
      </c>
      <c r="D625" s="8" t="inlineStr">
        <is>
          <t>PASS</t>
        </is>
      </c>
      <c r="E625" t="inlineStr">
        <is>
          <t>True</t>
        </is>
      </c>
      <c r="F625" t="inlineStr">
        <is>
          <t>True</t>
        </is>
      </c>
      <c r="G625" t="inlineStr"/>
    </row>
    <row r="626">
      <c r="A626" t="inlineStr">
        <is>
          <t>41</t>
        </is>
      </c>
      <c r="B626" t="inlineStr">
        <is>
          <t>Resource Junior strawberry 200ml</t>
        </is>
      </c>
      <c r="C626" t="inlineStr">
        <is>
          <t>formulation</t>
        </is>
      </c>
      <c r="D626" s="8" t="inlineStr">
        <is>
          <t>PASS</t>
        </is>
      </c>
      <c r="E626" t="inlineStr">
        <is>
          <t>liquid</t>
        </is>
      </c>
      <c r="F626" t="inlineStr">
        <is>
          <t>liquid</t>
        </is>
      </c>
      <c r="G626" t="inlineStr"/>
    </row>
    <row r="627">
      <c r="A627" t="inlineStr">
        <is>
          <t>41</t>
        </is>
      </c>
      <c r="B627" t="inlineStr">
        <is>
          <t>Resource Junior strawberry 200ml</t>
        </is>
      </c>
      <c r="C627" t="inlineStr">
        <is>
          <t>route</t>
        </is>
      </c>
      <c r="D627" s="8" t="inlineStr">
        <is>
          <t>PASS</t>
        </is>
      </c>
      <c r="E627" t="inlineStr">
        <is>
          <t>oral</t>
        </is>
      </c>
      <c r="F627" t="inlineStr">
        <is>
          <t>oral</t>
        </is>
      </c>
      <c r="G627" t="inlineStr"/>
    </row>
    <row r="628">
      <c r="A628" t="inlineStr">
        <is>
          <t>42</t>
        </is>
      </c>
      <c r="B628" t="inlineStr">
        <is>
          <t>Oral Impact vanilla 237ml</t>
        </is>
      </c>
      <c r="C628" t="inlineStr">
        <is>
          <t>energy</t>
        </is>
      </c>
      <c r="D628" s="9" t="inlineStr">
        <is>
          <t>FAIL</t>
        </is>
      </c>
      <c r="E628" t="inlineStr">
        <is>
          <t>144.0 kcal/100ml</t>
        </is>
      </c>
      <c r="F628">
        <f> 103.0 kcal/100ml</f>
        <v/>
      </c>
      <c r="G628" t="inlineStr">
        <is>
          <t>144.0 does not satisfy = 103.0</t>
        </is>
      </c>
    </row>
    <row r="629">
      <c r="A629" t="inlineStr">
        <is>
          <t>42</t>
        </is>
      </c>
      <c r="B629" t="inlineStr">
        <is>
          <t>Oral Impact vanilla 237ml</t>
        </is>
      </c>
      <c r="C629" t="inlineStr">
        <is>
          <t>protein</t>
        </is>
      </c>
      <c r="D629" s="8" t="inlineStr">
        <is>
          <t>PASS</t>
        </is>
      </c>
      <c r="E629" t="inlineStr">
        <is>
          <t>7.6 g/100ml</t>
        </is>
      </c>
      <c r="F629" t="inlineStr">
        <is>
          <t>&gt;= 4.1 g/100ml</t>
        </is>
      </c>
      <c r="G629" t="inlineStr"/>
    </row>
    <row r="630">
      <c r="A630" t="inlineStr">
        <is>
          <t>42</t>
        </is>
      </c>
      <c r="B630" t="inlineStr">
        <is>
          <t>Oral Impact vanilla 237ml</t>
        </is>
      </c>
      <c r="C630" t="inlineStr">
        <is>
          <t>fat</t>
        </is>
      </c>
      <c r="D630" s="8" t="inlineStr">
        <is>
          <t>PASS</t>
        </is>
      </c>
      <c r="E630" t="inlineStr">
        <is>
          <t>3.9 g/100ml</t>
        </is>
      </c>
      <c r="F630" t="inlineStr">
        <is>
          <t>&gt;= 3.5 g/100ml</t>
        </is>
      </c>
      <c r="G630" t="inlineStr"/>
    </row>
    <row r="631">
      <c r="A631" t="inlineStr">
        <is>
          <t>42</t>
        </is>
      </c>
      <c r="B631" t="inlineStr">
        <is>
          <t>Oral Impact vanilla 237ml</t>
        </is>
      </c>
      <c r="C631" t="inlineStr">
        <is>
          <t>carbohydrates</t>
        </is>
      </c>
      <c r="D631" s="8" t="inlineStr">
        <is>
          <t>PASS</t>
        </is>
      </c>
      <c r="E631" t="inlineStr">
        <is>
          <t>18.9 g/100ml</t>
        </is>
      </c>
      <c r="F631" t="inlineStr">
        <is>
          <t>&gt;= 12.0 g/100ml</t>
        </is>
      </c>
      <c r="G631" t="inlineStr"/>
    </row>
    <row r="632">
      <c r="A632" t="inlineStr">
        <is>
          <t>42</t>
        </is>
      </c>
      <c r="B632" t="inlineStr">
        <is>
          <t>Oral Impact vanilla 237ml</t>
        </is>
      </c>
      <c r="C632" t="inlineStr">
        <is>
          <t>monounsaturated_fat</t>
        </is>
      </c>
      <c r="D632" s="10" t="inlineStr">
        <is>
          <t>UNKNOWN</t>
        </is>
      </c>
      <c r="E632" t="inlineStr">
        <is>
          <t>N/A</t>
        </is>
      </c>
      <c r="F632" t="inlineStr">
        <is>
          <t>&gt;= 2.2 g/100ml</t>
        </is>
      </c>
      <c r="G632" t="inlineStr">
        <is>
          <t>Product has no value for 'monounsaturated_fat'</t>
        </is>
      </c>
    </row>
    <row r="633">
      <c r="A633" t="inlineStr">
        <is>
          <t>42</t>
        </is>
      </c>
      <c r="B633" t="inlineStr">
        <is>
          <t>Oral Impact vanilla 237ml</t>
        </is>
      </c>
      <c r="C633" t="inlineStr">
        <is>
          <t>fiber</t>
        </is>
      </c>
      <c r="D633" s="9" t="inlineStr">
        <is>
          <t>FAIL</t>
        </is>
      </c>
      <c r="E633" t="inlineStr">
        <is>
          <t>1.4 g/100ml</t>
        </is>
      </c>
      <c r="F633">
        <f> 2.1 g/100ml</f>
        <v/>
      </c>
      <c r="G633" t="inlineStr">
        <is>
          <t>1.4 does not satisfy = 2.1</t>
        </is>
      </c>
    </row>
    <row r="634">
      <c r="A634" t="inlineStr">
        <is>
          <t>42</t>
        </is>
      </c>
      <c r="B634" t="inlineStr">
        <is>
          <t>Oral Impact vanilla 237ml</t>
        </is>
      </c>
      <c r="C634" t="inlineStr">
        <is>
          <t>volume</t>
        </is>
      </c>
      <c r="D634" s="9" t="inlineStr">
        <is>
          <t>FAIL</t>
        </is>
      </c>
      <c r="E634" t="inlineStr">
        <is>
          <t>237.0 ml</t>
        </is>
      </c>
      <c r="F634">
        <f> 200.0 ml</f>
        <v/>
      </c>
      <c r="G634" t="inlineStr">
        <is>
          <t>237.0 ml != 200.0 ml</t>
        </is>
      </c>
    </row>
    <row r="635">
      <c r="A635" t="inlineStr">
        <is>
          <t>42</t>
        </is>
      </c>
      <c r="B635" t="inlineStr">
        <is>
          <t>Oral Impact vanilla 237ml</t>
        </is>
      </c>
      <c r="C635" t="inlineStr">
        <is>
          <t>l_arginine</t>
        </is>
      </c>
      <c r="D635" s="8" t="inlineStr">
        <is>
          <t>PASS</t>
        </is>
      </c>
      <c r="E635" t="inlineStr">
        <is>
          <t>1.8 g/100ml</t>
        </is>
      </c>
      <c r="F635" t="inlineStr">
        <is>
          <t>&gt;= 0.21 g/100ml</t>
        </is>
      </c>
      <c r="G635" t="inlineStr"/>
    </row>
    <row r="636">
      <c r="A636" t="inlineStr">
        <is>
          <t>42</t>
        </is>
      </c>
      <c r="B636" t="inlineStr">
        <is>
          <t>Oral Impact vanilla 237ml</t>
        </is>
      </c>
      <c r="C636" t="inlineStr">
        <is>
          <t>low_glycemic_index</t>
        </is>
      </c>
      <c r="D636" s="10" t="inlineStr">
        <is>
          <t>UNKNOWN</t>
        </is>
      </c>
      <c r="E636" t="inlineStr">
        <is>
          <t>N/A</t>
        </is>
      </c>
      <c r="F636" t="inlineStr">
        <is>
          <t>True</t>
        </is>
      </c>
      <c r="G636" t="inlineStr">
        <is>
          <t>Cannot determine 'low_glycemic_index' for this product</t>
        </is>
      </c>
    </row>
    <row r="637">
      <c r="A637" t="inlineStr">
        <is>
          <t>42</t>
        </is>
      </c>
      <c r="B637" t="inlineStr">
        <is>
          <t>Oral Impact vanilla 237ml</t>
        </is>
      </c>
      <c r="C637" t="inlineStr">
        <is>
          <t>formulation</t>
        </is>
      </c>
      <c r="D637" s="8" t="inlineStr">
        <is>
          <t>PASS</t>
        </is>
      </c>
      <c r="E637" t="inlineStr">
        <is>
          <t>liquid</t>
        </is>
      </c>
      <c r="F637" t="inlineStr">
        <is>
          <t>liquid</t>
        </is>
      </c>
      <c r="G637" t="inlineStr"/>
    </row>
    <row r="638">
      <c r="A638" t="inlineStr">
        <is>
          <t>42</t>
        </is>
      </c>
      <c r="B638" t="inlineStr">
        <is>
          <t>Oral Impact vanilla 237ml</t>
        </is>
      </c>
      <c r="C638" t="inlineStr">
        <is>
          <t>route</t>
        </is>
      </c>
      <c r="D638" s="8" t="inlineStr">
        <is>
          <t>PASS</t>
        </is>
      </c>
      <c r="E638" t="inlineStr">
        <is>
          <t>oral</t>
        </is>
      </c>
      <c r="F638" t="inlineStr">
        <is>
          <t>oral</t>
        </is>
      </c>
      <c r="G638" t="inlineStr"/>
    </row>
    <row r="639">
      <c r="A639" t="inlineStr">
        <is>
          <t>42</t>
        </is>
      </c>
      <c r="B639" t="inlineStr">
        <is>
          <t>Oral Impact tropical 237ml</t>
        </is>
      </c>
      <c r="C639" t="inlineStr">
        <is>
          <t>energy</t>
        </is>
      </c>
      <c r="D639" s="9" t="inlineStr">
        <is>
          <t>FAIL</t>
        </is>
      </c>
      <c r="E639" t="inlineStr">
        <is>
          <t>144.0 kcal/100ml</t>
        </is>
      </c>
      <c r="F639">
        <f> 103.0 kcal/100ml</f>
        <v/>
      </c>
      <c r="G639" t="inlineStr">
        <is>
          <t>144.0 does not satisfy = 103.0</t>
        </is>
      </c>
    </row>
    <row r="640">
      <c r="A640" t="inlineStr">
        <is>
          <t>42</t>
        </is>
      </c>
      <c r="B640" t="inlineStr">
        <is>
          <t>Oral Impact tropical 237ml</t>
        </is>
      </c>
      <c r="C640" t="inlineStr">
        <is>
          <t>protein</t>
        </is>
      </c>
      <c r="D640" s="8" t="inlineStr">
        <is>
          <t>PASS</t>
        </is>
      </c>
      <c r="E640" t="inlineStr">
        <is>
          <t>7.6 g/100ml</t>
        </is>
      </c>
      <c r="F640" t="inlineStr">
        <is>
          <t>&gt;= 4.1 g/100ml</t>
        </is>
      </c>
      <c r="G640" t="inlineStr"/>
    </row>
    <row r="641">
      <c r="A641" t="inlineStr">
        <is>
          <t>42</t>
        </is>
      </c>
      <c r="B641" t="inlineStr">
        <is>
          <t>Oral Impact tropical 237ml</t>
        </is>
      </c>
      <c r="C641" t="inlineStr">
        <is>
          <t>fat</t>
        </is>
      </c>
      <c r="D641" s="8" t="inlineStr">
        <is>
          <t>PASS</t>
        </is>
      </c>
      <c r="E641" t="inlineStr">
        <is>
          <t>3.9 g/100ml</t>
        </is>
      </c>
      <c r="F641" t="inlineStr">
        <is>
          <t>&gt;= 3.5 g/100ml</t>
        </is>
      </c>
      <c r="G641" t="inlineStr"/>
    </row>
    <row r="642">
      <c r="A642" t="inlineStr">
        <is>
          <t>42</t>
        </is>
      </c>
      <c r="B642" t="inlineStr">
        <is>
          <t>Oral Impact tropical 237ml</t>
        </is>
      </c>
      <c r="C642" t="inlineStr">
        <is>
          <t>carbohydrates</t>
        </is>
      </c>
      <c r="D642" s="8" t="inlineStr">
        <is>
          <t>PASS</t>
        </is>
      </c>
      <c r="E642" t="inlineStr">
        <is>
          <t>18.9 g/100ml</t>
        </is>
      </c>
      <c r="F642" t="inlineStr">
        <is>
          <t>&gt;= 12.0 g/100ml</t>
        </is>
      </c>
      <c r="G642" t="inlineStr"/>
    </row>
    <row r="643">
      <c r="A643" t="inlineStr">
        <is>
          <t>42</t>
        </is>
      </c>
      <c r="B643" t="inlineStr">
        <is>
          <t>Oral Impact tropical 237ml</t>
        </is>
      </c>
      <c r="C643" t="inlineStr">
        <is>
          <t>monounsaturated_fat</t>
        </is>
      </c>
      <c r="D643" s="10" t="inlineStr">
        <is>
          <t>UNKNOWN</t>
        </is>
      </c>
      <c r="E643" t="inlineStr">
        <is>
          <t>N/A</t>
        </is>
      </c>
      <c r="F643" t="inlineStr">
        <is>
          <t>&gt;= 2.2 g/100ml</t>
        </is>
      </c>
      <c r="G643" t="inlineStr">
        <is>
          <t>Product has no value for 'monounsaturated_fat'</t>
        </is>
      </c>
    </row>
    <row r="644">
      <c r="A644" t="inlineStr">
        <is>
          <t>42</t>
        </is>
      </c>
      <c r="B644" t="inlineStr">
        <is>
          <t>Oral Impact tropical 237ml</t>
        </is>
      </c>
      <c r="C644" t="inlineStr">
        <is>
          <t>fiber</t>
        </is>
      </c>
      <c r="D644" s="9" t="inlineStr">
        <is>
          <t>FAIL</t>
        </is>
      </c>
      <c r="E644" t="inlineStr">
        <is>
          <t>1.4 g/100ml</t>
        </is>
      </c>
      <c r="F644">
        <f> 2.1 g/100ml</f>
        <v/>
      </c>
      <c r="G644" t="inlineStr">
        <is>
          <t>1.4 does not satisfy = 2.1</t>
        </is>
      </c>
    </row>
    <row r="645">
      <c r="A645" t="inlineStr">
        <is>
          <t>42</t>
        </is>
      </c>
      <c r="B645" t="inlineStr">
        <is>
          <t>Oral Impact tropical 237ml</t>
        </is>
      </c>
      <c r="C645" t="inlineStr">
        <is>
          <t>volume</t>
        </is>
      </c>
      <c r="D645" s="9" t="inlineStr">
        <is>
          <t>FAIL</t>
        </is>
      </c>
      <c r="E645" t="inlineStr">
        <is>
          <t>237.0 ml</t>
        </is>
      </c>
      <c r="F645">
        <f> 200.0 ml</f>
        <v/>
      </c>
      <c r="G645" t="inlineStr">
        <is>
          <t>237.0 ml != 200.0 ml</t>
        </is>
      </c>
    </row>
    <row r="646">
      <c r="A646" t="inlineStr">
        <is>
          <t>42</t>
        </is>
      </c>
      <c r="B646" t="inlineStr">
        <is>
          <t>Oral Impact tropical 237ml</t>
        </is>
      </c>
      <c r="C646" t="inlineStr">
        <is>
          <t>l_arginine</t>
        </is>
      </c>
      <c r="D646" s="8" t="inlineStr">
        <is>
          <t>PASS</t>
        </is>
      </c>
      <c r="E646" t="inlineStr">
        <is>
          <t>1.8 g/100ml</t>
        </is>
      </c>
      <c r="F646" t="inlineStr">
        <is>
          <t>&gt;= 0.21 g/100ml</t>
        </is>
      </c>
      <c r="G646" t="inlineStr"/>
    </row>
    <row r="647">
      <c r="A647" t="inlineStr">
        <is>
          <t>42</t>
        </is>
      </c>
      <c r="B647" t="inlineStr">
        <is>
          <t>Oral Impact tropical 237ml</t>
        </is>
      </c>
      <c r="C647" t="inlineStr">
        <is>
          <t>low_glycemic_index</t>
        </is>
      </c>
      <c r="D647" s="10" t="inlineStr">
        <is>
          <t>UNKNOWN</t>
        </is>
      </c>
      <c r="E647" t="inlineStr">
        <is>
          <t>N/A</t>
        </is>
      </c>
      <c r="F647" t="inlineStr">
        <is>
          <t>True</t>
        </is>
      </c>
      <c r="G647" t="inlineStr">
        <is>
          <t>Cannot determine 'low_glycemic_index' for this product</t>
        </is>
      </c>
    </row>
    <row r="648">
      <c r="A648" t="inlineStr">
        <is>
          <t>42</t>
        </is>
      </c>
      <c r="B648" t="inlineStr">
        <is>
          <t>Oral Impact tropical 237ml</t>
        </is>
      </c>
      <c r="C648" t="inlineStr">
        <is>
          <t>formulation</t>
        </is>
      </c>
      <c r="D648" s="8" t="inlineStr">
        <is>
          <t>PASS</t>
        </is>
      </c>
      <c r="E648" t="inlineStr">
        <is>
          <t>liquid</t>
        </is>
      </c>
      <c r="F648" t="inlineStr">
        <is>
          <t>liquid</t>
        </is>
      </c>
      <c r="G648" t="inlineStr"/>
    </row>
    <row r="649">
      <c r="A649" t="inlineStr">
        <is>
          <t>42</t>
        </is>
      </c>
      <c r="B649" t="inlineStr">
        <is>
          <t>Oral Impact tropical 237ml</t>
        </is>
      </c>
      <c r="C649" t="inlineStr">
        <is>
          <t>route</t>
        </is>
      </c>
      <c r="D649" s="8" t="inlineStr">
        <is>
          <t>PASS</t>
        </is>
      </c>
      <c r="E649" t="inlineStr">
        <is>
          <t>oral</t>
        </is>
      </c>
      <c r="F649" t="inlineStr">
        <is>
          <t>oral</t>
        </is>
      </c>
      <c r="G649" t="inlineStr"/>
    </row>
    <row r="650">
      <c r="A650" t="inlineStr">
        <is>
          <t>42</t>
        </is>
      </c>
      <c r="B650" t="inlineStr">
        <is>
          <t>Resource Protein strawberry 200ml</t>
        </is>
      </c>
      <c r="C650" t="inlineStr">
        <is>
          <t>energy</t>
        </is>
      </c>
      <c r="D650" s="9" t="inlineStr">
        <is>
          <t>FAIL</t>
        </is>
      </c>
      <c r="E650" t="inlineStr">
        <is>
          <t>125.0 kcal/100ml</t>
        </is>
      </c>
      <c r="F650">
        <f> 103.0 kcal/100ml</f>
        <v/>
      </c>
      <c r="G650" t="inlineStr">
        <is>
          <t>125.0 does not satisfy = 103.0</t>
        </is>
      </c>
    </row>
    <row r="651">
      <c r="A651" t="inlineStr">
        <is>
          <t>42</t>
        </is>
      </c>
      <c r="B651" t="inlineStr">
        <is>
          <t>Resource Protein strawberry 200ml</t>
        </is>
      </c>
      <c r="C651" t="inlineStr">
        <is>
          <t>protein</t>
        </is>
      </c>
      <c r="D651" s="8" t="inlineStr">
        <is>
          <t>PASS</t>
        </is>
      </c>
      <c r="E651" t="inlineStr">
        <is>
          <t>9.4 g/100ml</t>
        </is>
      </c>
      <c r="F651" t="inlineStr">
        <is>
          <t>&gt;= 4.1 g/100ml</t>
        </is>
      </c>
      <c r="G651" t="inlineStr"/>
    </row>
    <row r="652">
      <c r="A652" t="inlineStr">
        <is>
          <t>42</t>
        </is>
      </c>
      <c r="B652" t="inlineStr">
        <is>
          <t>Resource Protein strawberry 200ml</t>
        </is>
      </c>
      <c r="C652" t="inlineStr">
        <is>
          <t>fat</t>
        </is>
      </c>
      <c r="D652" s="8" t="inlineStr">
        <is>
          <t>PASS</t>
        </is>
      </c>
      <c r="E652" t="inlineStr">
        <is>
          <t>3.5 g/100ml</t>
        </is>
      </c>
      <c r="F652" t="inlineStr">
        <is>
          <t>&gt;= 3.5 g/100ml</t>
        </is>
      </c>
      <c r="G652" t="inlineStr"/>
    </row>
    <row r="653">
      <c r="A653" t="inlineStr">
        <is>
          <t>42</t>
        </is>
      </c>
      <c r="B653" t="inlineStr">
        <is>
          <t>Resource Protein strawberry 200ml</t>
        </is>
      </c>
      <c r="C653" t="inlineStr">
        <is>
          <t>carbohydrates</t>
        </is>
      </c>
      <c r="D653" s="8" t="inlineStr">
        <is>
          <t>PASS</t>
        </is>
      </c>
      <c r="E653" t="inlineStr">
        <is>
          <t>14.0 g/100ml</t>
        </is>
      </c>
      <c r="F653" t="inlineStr">
        <is>
          <t>&gt;= 12.0 g/100ml</t>
        </is>
      </c>
      <c r="G653" t="inlineStr"/>
    </row>
    <row r="654">
      <c r="A654" t="inlineStr">
        <is>
          <t>42</t>
        </is>
      </c>
      <c r="B654" t="inlineStr">
        <is>
          <t>Resource Protein strawberry 200ml</t>
        </is>
      </c>
      <c r="C654" t="inlineStr">
        <is>
          <t>monounsaturated_fat</t>
        </is>
      </c>
      <c r="D654" s="10" t="inlineStr">
        <is>
          <t>UNKNOWN</t>
        </is>
      </c>
      <c r="E654" t="inlineStr">
        <is>
          <t>N/A</t>
        </is>
      </c>
      <c r="F654" t="inlineStr">
        <is>
          <t>&gt;= 2.2 g/100ml</t>
        </is>
      </c>
      <c r="G654" t="inlineStr">
        <is>
          <t>Product has no value for 'monounsaturated_fat'</t>
        </is>
      </c>
    </row>
    <row r="655">
      <c r="A655" t="inlineStr">
        <is>
          <t>42</t>
        </is>
      </c>
      <c r="B655" t="inlineStr">
        <is>
          <t>Resource Protein strawberry 200ml</t>
        </is>
      </c>
      <c r="C655" t="inlineStr">
        <is>
          <t>fiber</t>
        </is>
      </c>
      <c r="D655" s="9" t="inlineStr">
        <is>
          <t>FAIL</t>
        </is>
      </c>
      <c r="E655" t="inlineStr">
        <is>
          <t>0.0 g/100ml</t>
        </is>
      </c>
      <c r="F655">
        <f> 2.1 g/100ml</f>
        <v/>
      </c>
      <c r="G655" t="inlineStr">
        <is>
          <t>0.0 does not satisfy = 2.1</t>
        </is>
      </c>
    </row>
    <row r="656">
      <c r="A656" t="inlineStr">
        <is>
          <t>42</t>
        </is>
      </c>
      <c r="B656" t="inlineStr">
        <is>
          <t>Resource Protein strawberry 200ml</t>
        </is>
      </c>
      <c r="C656" t="inlineStr">
        <is>
          <t>volume</t>
        </is>
      </c>
      <c r="D656" s="8" t="inlineStr">
        <is>
          <t>PASS</t>
        </is>
      </c>
      <c r="E656" t="inlineStr">
        <is>
          <t>200.0 ml</t>
        </is>
      </c>
      <c r="F656">
        <f> 200.0 ml</f>
        <v/>
      </c>
      <c r="G656" t="inlineStr"/>
    </row>
    <row r="657">
      <c r="A657" t="inlineStr">
        <is>
          <t>42</t>
        </is>
      </c>
      <c r="B657" t="inlineStr">
        <is>
          <t>Resource Protein strawberry 200ml</t>
        </is>
      </c>
      <c r="C657" t="inlineStr">
        <is>
          <t>l_arginine</t>
        </is>
      </c>
      <c r="D657" s="10" t="inlineStr">
        <is>
          <t>UNKNOWN</t>
        </is>
      </c>
      <c r="E657" t="inlineStr">
        <is>
          <t>N/A</t>
        </is>
      </c>
      <c r="F657" t="inlineStr">
        <is>
          <t>&gt;= 0.21 g/100ml</t>
        </is>
      </c>
      <c r="G657" t="inlineStr">
        <is>
          <t>Product has no value for 'l_arginine'</t>
        </is>
      </c>
    </row>
    <row r="658">
      <c r="A658" t="inlineStr">
        <is>
          <t>42</t>
        </is>
      </c>
      <c r="B658" t="inlineStr">
        <is>
          <t>Resource Protein strawberry 200ml</t>
        </is>
      </c>
      <c r="C658" t="inlineStr">
        <is>
          <t>low_glycemic_index</t>
        </is>
      </c>
      <c r="D658" s="10" t="inlineStr">
        <is>
          <t>UNKNOWN</t>
        </is>
      </c>
      <c r="E658" t="inlineStr">
        <is>
          <t>N/A</t>
        </is>
      </c>
      <c r="F658" t="inlineStr">
        <is>
          <t>True</t>
        </is>
      </c>
      <c r="G658" t="inlineStr">
        <is>
          <t>Cannot determine 'low_glycemic_index' for this product</t>
        </is>
      </c>
    </row>
    <row r="659">
      <c r="A659" t="inlineStr">
        <is>
          <t>42</t>
        </is>
      </c>
      <c r="B659" t="inlineStr">
        <is>
          <t>Resource Protein strawberry 200ml</t>
        </is>
      </c>
      <c r="C659" t="inlineStr">
        <is>
          <t>formulation</t>
        </is>
      </c>
      <c r="D659" s="8" t="inlineStr">
        <is>
          <t>PASS</t>
        </is>
      </c>
      <c r="E659" t="inlineStr">
        <is>
          <t>liquid</t>
        </is>
      </c>
      <c r="F659" t="inlineStr">
        <is>
          <t>liquid</t>
        </is>
      </c>
      <c r="G659" t="inlineStr"/>
    </row>
    <row r="660">
      <c r="A660" t="inlineStr">
        <is>
          <t>42</t>
        </is>
      </c>
      <c r="B660" t="inlineStr">
        <is>
          <t>Resource Protein strawberry 200ml</t>
        </is>
      </c>
      <c r="C660" t="inlineStr">
        <is>
          <t>route</t>
        </is>
      </c>
      <c r="D660" s="8" t="inlineStr">
        <is>
          <t>PASS</t>
        </is>
      </c>
      <c r="E660" t="inlineStr">
        <is>
          <t>oral</t>
        </is>
      </c>
      <c r="F660" t="inlineStr">
        <is>
          <t>oral</t>
        </is>
      </c>
      <c r="G660" t="inlineStr"/>
    </row>
    <row r="661">
      <c r="A661" t="inlineStr">
        <is>
          <t>43</t>
        </is>
      </c>
      <c r="B661" t="inlineStr">
        <is>
          <t>Resource 2.0 Fibre forest berry 200ml</t>
        </is>
      </c>
      <c r="C661" t="inlineStr">
        <is>
          <t>protein</t>
        </is>
      </c>
      <c r="D661" s="8" t="inlineStr">
        <is>
          <t>PASS</t>
        </is>
      </c>
      <c r="E661" t="inlineStr">
        <is>
          <t>9.0 g/100ml</t>
        </is>
      </c>
      <c r="F661" t="inlineStr">
        <is>
          <t>&gt;= 4.1 g/100ml</t>
        </is>
      </c>
      <c r="G661" t="inlineStr"/>
    </row>
    <row r="662">
      <c r="A662" t="inlineStr">
        <is>
          <t>43</t>
        </is>
      </c>
      <c r="B662" t="inlineStr">
        <is>
          <t>Resource 2.0 Fibre forest berry 200ml</t>
        </is>
      </c>
      <c r="C662" t="inlineStr">
        <is>
          <t>fat</t>
        </is>
      </c>
      <c r="D662" s="8" t="inlineStr">
        <is>
          <t>PASS</t>
        </is>
      </c>
      <c r="E662" t="inlineStr">
        <is>
          <t>8.7 g/100ml</t>
        </is>
      </c>
      <c r="F662" t="inlineStr">
        <is>
          <t>&gt;= 3.5 g/100ml</t>
        </is>
      </c>
      <c r="G662" t="inlineStr"/>
    </row>
    <row r="663">
      <c r="A663" t="inlineStr">
        <is>
          <t>43</t>
        </is>
      </c>
      <c r="B663" t="inlineStr">
        <is>
          <t>Resource 2.0 Fibre forest berry 200ml</t>
        </is>
      </c>
      <c r="C663" t="inlineStr">
        <is>
          <t>carbohydrates</t>
        </is>
      </c>
      <c r="D663" s="8" t="inlineStr">
        <is>
          <t>PASS</t>
        </is>
      </c>
      <c r="E663" t="inlineStr">
        <is>
          <t>20.0 g/100ml</t>
        </is>
      </c>
      <c r="F663" t="inlineStr">
        <is>
          <t>&gt;= 12.0 g/100ml</t>
        </is>
      </c>
      <c r="G663" t="inlineStr"/>
    </row>
    <row r="664">
      <c r="A664" t="inlineStr">
        <is>
          <t>43</t>
        </is>
      </c>
      <c r="B664" t="inlineStr">
        <is>
          <t>Resource 2.0 Fibre forest berry 200ml</t>
        </is>
      </c>
      <c r="C664" t="inlineStr">
        <is>
          <t>fiber</t>
        </is>
      </c>
      <c r="D664" s="8" t="inlineStr">
        <is>
          <t>PASS</t>
        </is>
      </c>
      <c r="E664" t="inlineStr">
        <is>
          <t>2.5 g/100ml</t>
        </is>
      </c>
      <c r="F664" t="inlineStr">
        <is>
          <t>&gt;= 2.0 g/100ml</t>
        </is>
      </c>
      <c r="G664" t="inlineStr"/>
    </row>
    <row r="665">
      <c r="A665" t="inlineStr">
        <is>
          <t>43</t>
        </is>
      </c>
      <c r="B665" t="inlineStr">
        <is>
          <t>Resource 2.0 Fibre forest berry 200ml</t>
        </is>
      </c>
      <c r="C665" t="inlineStr">
        <is>
          <t>volume</t>
        </is>
      </c>
      <c r="D665" s="8" t="inlineStr">
        <is>
          <t>PASS</t>
        </is>
      </c>
      <c r="E665" t="inlineStr">
        <is>
          <t>200.0 ml</t>
        </is>
      </c>
      <c r="F665">
        <f> 200.0 ml</f>
        <v/>
      </c>
      <c r="G665" t="inlineStr"/>
    </row>
    <row r="666">
      <c r="A666" t="inlineStr">
        <is>
          <t>43</t>
        </is>
      </c>
      <c r="B666" t="inlineStr">
        <is>
          <t>Resource 2.0 Fibre forest berry 200ml</t>
        </is>
      </c>
      <c r="C666" t="inlineStr">
        <is>
          <t>l_arginine</t>
        </is>
      </c>
      <c r="D666" s="10" t="inlineStr">
        <is>
          <t>UNKNOWN</t>
        </is>
      </c>
      <c r="E666" t="inlineStr">
        <is>
          <t>N/A</t>
        </is>
      </c>
      <c r="F666" t="inlineStr">
        <is>
          <t>&gt;= 0.21 g/100ml</t>
        </is>
      </c>
      <c r="G666" t="inlineStr">
        <is>
          <t>Product has no value for 'l_arginine'</t>
        </is>
      </c>
    </row>
    <row r="667">
      <c r="A667" t="inlineStr">
        <is>
          <t>43</t>
        </is>
      </c>
      <c r="B667" t="inlineStr">
        <is>
          <t>Resource 2.0 Fibre forest berry 200ml</t>
        </is>
      </c>
      <c r="C667" t="inlineStr">
        <is>
          <t>low_glycemic_index</t>
        </is>
      </c>
      <c r="D667" s="10" t="inlineStr">
        <is>
          <t>UNKNOWN</t>
        </is>
      </c>
      <c r="E667" t="inlineStr">
        <is>
          <t>N/A</t>
        </is>
      </c>
      <c r="F667" t="inlineStr">
        <is>
          <t>True</t>
        </is>
      </c>
      <c r="G667" t="inlineStr">
        <is>
          <t>Cannot determine 'low_glycemic_index' for this product</t>
        </is>
      </c>
    </row>
    <row r="668">
      <c r="A668" t="inlineStr">
        <is>
          <t>43</t>
        </is>
      </c>
      <c r="B668" t="inlineStr">
        <is>
          <t>Resource 2.0 Fibre forest berry 200ml</t>
        </is>
      </c>
      <c r="C668" t="inlineStr">
        <is>
          <t>formulation</t>
        </is>
      </c>
      <c r="D668" s="8" t="inlineStr">
        <is>
          <t>PASS</t>
        </is>
      </c>
      <c r="E668" t="inlineStr">
        <is>
          <t>liquid</t>
        </is>
      </c>
      <c r="F668" t="inlineStr">
        <is>
          <t>liquid</t>
        </is>
      </c>
      <c r="G668" t="inlineStr"/>
    </row>
    <row r="669">
      <c r="A669" t="inlineStr">
        <is>
          <t>43</t>
        </is>
      </c>
      <c r="B669" t="inlineStr">
        <is>
          <t>Resource 2.0 Fibre forest berry 200ml</t>
        </is>
      </c>
      <c r="C669" t="inlineStr">
        <is>
          <t>route</t>
        </is>
      </c>
      <c r="D669" s="8" t="inlineStr">
        <is>
          <t>PASS</t>
        </is>
      </c>
      <c r="E669" t="inlineStr">
        <is>
          <t>oral</t>
        </is>
      </c>
      <c r="F669" t="inlineStr">
        <is>
          <t>oral</t>
        </is>
      </c>
      <c r="G669" t="inlineStr"/>
    </row>
    <row r="670">
      <c r="A670" t="inlineStr">
        <is>
          <t>43</t>
        </is>
      </c>
      <c r="B670" t="inlineStr">
        <is>
          <t>Resource 2.0 Fibre coffee 200ml</t>
        </is>
      </c>
      <c r="C670" t="inlineStr">
        <is>
          <t>protein</t>
        </is>
      </c>
      <c r="D670" s="8" t="inlineStr">
        <is>
          <t>PASS</t>
        </is>
      </c>
      <c r="E670" t="inlineStr">
        <is>
          <t>9.0 g/100ml</t>
        </is>
      </c>
      <c r="F670" t="inlineStr">
        <is>
          <t>&gt;= 4.1 g/100ml</t>
        </is>
      </c>
      <c r="G670" t="inlineStr"/>
    </row>
    <row r="671">
      <c r="A671" t="inlineStr">
        <is>
          <t>43</t>
        </is>
      </c>
      <c r="B671" t="inlineStr">
        <is>
          <t>Resource 2.0 Fibre coffee 200ml</t>
        </is>
      </c>
      <c r="C671" t="inlineStr">
        <is>
          <t>fat</t>
        </is>
      </c>
      <c r="D671" s="8" t="inlineStr">
        <is>
          <t>PASS</t>
        </is>
      </c>
      <c r="E671" t="inlineStr">
        <is>
          <t>8.7 g/100ml</t>
        </is>
      </c>
      <c r="F671" t="inlineStr">
        <is>
          <t>&gt;= 3.5 g/100ml</t>
        </is>
      </c>
      <c r="G671" t="inlineStr"/>
    </row>
    <row r="672">
      <c r="A672" t="inlineStr">
        <is>
          <t>43</t>
        </is>
      </c>
      <c r="B672" t="inlineStr">
        <is>
          <t>Resource 2.0 Fibre coffee 200ml</t>
        </is>
      </c>
      <c r="C672" t="inlineStr">
        <is>
          <t>carbohydrates</t>
        </is>
      </c>
      <c r="D672" s="8" t="inlineStr">
        <is>
          <t>PASS</t>
        </is>
      </c>
      <c r="E672" t="inlineStr">
        <is>
          <t>20.0 g/100ml</t>
        </is>
      </c>
      <c r="F672" t="inlineStr">
        <is>
          <t>&gt;= 12.0 g/100ml</t>
        </is>
      </c>
      <c r="G672" t="inlineStr"/>
    </row>
    <row r="673">
      <c r="A673" t="inlineStr">
        <is>
          <t>43</t>
        </is>
      </c>
      <c r="B673" t="inlineStr">
        <is>
          <t>Resource 2.0 Fibre coffee 200ml</t>
        </is>
      </c>
      <c r="C673" t="inlineStr">
        <is>
          <t>fiber</t>
        </is>
      </c>
      <c r="D673" s="8" t="inlineStr">
        <is>
          <t>PASS</t>
        </is>
      </c>
      <c r="E673" t="inlineStr">
        <is>
          <t>2.5 g/100ml</t>
        </is>
      </c>
      <c r="F673" t="inlineStr">
        <is>
          <t>&gt;= 2.0 g/100ml</t>
        </is>
      </c>
      <c r="G673" t="inlineStr"/>
    </row>
    <row r="674">
      <c r="A674" t="inlineStr">
        <is>
          <t>43</t>
        </is>
      </c>
      <c r="B674" t="inlineStr">
        <is>
          <t>Resource 2.0 Fibre coffee 200ml</t>
        </is>
      </c>
      <c r="C674" t="inlineStr">
        <is>
          <t>volume</t>
        </is>
      </c>
      <c r="D674" s="8" t="inlineStr">
        <is>
          <t>PASS</t>
        </is>
      </c>
      <c r="E674" t="inlineStr">
        <is>
          <t>200.0 ml</t>
        </is>
      </c>
      <c r="F674">
        <f> 200.0 ml</f>
        <v/>
      </c>
      <c r="G674" t="inlineStr"/>
    </row>
    <row r="675">
      <c r="A675" t="inlineStr">
        <is>
          <t>43</t>
        </is>
      </c>
      <c r="B675" t="inlineStr">
        <is>
          <t>Resource 2.0 Fibre coffee 200ml</t>
        </is>
      </c>
      <c r="C675" t="inlineStr">
        <is>
          <t>l_arginine</t>
        </is>
      </c>
      <c r="D675" s="10" t="inlineStr">
        <is>
          <t>UNKNOWN</t>
        </is>
      </c>
      <c r="E675" t="inlineStr">
        <is>
          <t>N/A</t>
        </is>
      </c>
      <c r="F675" t="inlineStr">
        <is>
          <t>&gt;= 0.21 g/100ml</t>
        </is>
      </c>
      <c r="G675" t="inlineStr">
        <is>
          <t>Product has no value for 'l_arginine'</t>
        </is>
      </c>
    </row>
    <row r="676">
      <c r="A676" t="inlineStr">
        <is>
          <t>43</t>
        </is>
      </c>
      <c r="B676" t="inlineStr">
        <is>
          <t>Resource 2.0 Fibre coffee 200ml</t>
        </is>
      </c>
      <c r="C676" t="inlineStr">
        <is>
          <t>low_glycemic_index</t>
        </is>
      </c>
      <c r="D676" s="10" t="inlineStr">
        <is>
          <t>UNKNOWN</t>
        </is>
      </c>
      <c r="E676" t="inlineStr">
        <is>
          <t>N/A</t>
        </is>
      </c>
      <c r="F676" t="inlineStr">
        <is>
          <t>True</t>
        </is>
      </c>
      <c r="G676" t="inlineStr">
        <is>
          <t>Cannot determine 'low_glycemic_index' for this product</t>
        </is>
      </c>
    </row>
    <row r="677">
      <c r="A677" t="inlineStr">
        <is>
          <t>43</t>
        </is>
      </c>
      <c r="B677" t="inlineStr">
        <is>
          <t>Resource 2.0 Fibre coffee 200ml</t>
        </is>
      </c>
      <c r="C677" t="inlineStr">
        <is>
          <t>formulation</t>
        </is>
      </c>
      <c r="D677" s="8" t="inlineStr">
        <is>
          <t>PASS</t>
        </is>
      </c>
      <c r="E677" t="inlineStr">
        <is>
          <t>liquid</t>
        </is>
      </c>
      <c r="F677" t="inlineStr">
        <is>
          <t>liquid</t>
        </is>
      </c>
      <c r="G677" t="inlineStr"/>
    </row>
    <row r="678">
      <c r="A678" t="inlineStr">
        <is>
          <t>43</t>
        </is>
      </c>
      <c r="B678" t="inlineStr">
        <is>
          <t>Resource 2.0 Fibre coffee 200ml</t>
        </is>
      </c>
      <c r="C678" t="inlineStr">
        <is>
          <t>route</t>
        </is>
      </c>
      <c r="D678" s="8" t="inlineStr">
        <is>
          <t>PASS</t>
        </is>
      </c>
      <c r="E678" t="inlineStr">
        <is>
          <t>oral</t>
        </is>
      </c>
      <c r="F678" t="inlineStr">
        <is>
          <t>oral</t>
        </is>
      </c>
      <c r="G678" t="inlineStr"/>
    </row>
    <row r="679">
      <c r="A679" t="inlineStr">
        <is>
          <t>43</t>
        </is>
      </c>
      <c r="B679" t="inlineStr">
        <is>
          <t>Resource Diabet Plus vanilla 200ml</t>
        </is>
      </c>
      <c r="C679" t="inlineStr">
        <is>
          <t>protein</t>
        </is>
      </c>
      <c r="D679" s="8" t="inlineStr">
        <is>
          <t>PASS</t>
        </is>
      </c>
      <c r="E679" t="inlineStr">
        <is>
          <t>9.0 g/100ml</t>
        </is>
      </c>
      <c r="F679" t="inlineStr">
        <is>
          <t>&gt;= 4.1 g/100ml</t>
        </is>
      </c>
      <c r="G679" t="inlineStr"/>
    </row>
    <row r="680">
      <c r="A680" t="inlineStr">
        <is>
          <t>43</t>
        </is>
      </c>
      <c r="B680" t="inlineStr">
        <is>
          <t>Resource Diabet Plus vanilla 200ml</t>
        </is>
      </c>
      <c r="C680" t="inlineStr">
        <is>
          <t>fat</t>
        </is>
      </c>
      <c r="D680" s="8" t="inlineStr">
        <is>
          <t>PASS</t>
        </is>
      </c>
      <c r="E680" t="inlineStr">
        <is>
          <t>6.3 g/100ml</t>
        </is>
      </c>
      <c r="F680" t="inlineStr">
        <is>
          <t>&gt;= 3.5 g/100ml</t>
        </is>
      </c>
      <c r="G680" t="inlineStr"/>
    </row>
    <row r="681">
      <c r="A681" t="inlineStr">
        <is>
          <t>43</t>
        </is>
      </c>
      <c r="B681" t="inlineStr">
        <is>
          <t>Resource Diabet Plus vanilla 200ml</t>
        </is>
      </c>
      <c r="C681" t="inlineStr">
        <is>
          <t>carbohydrates</t>
        </is>
      </c>
      <c r="D681" s="8" t="inlineStr">
        <is>
          <t>PASS</t>
        </is>
      </c>
      <c r="E681" t="inlineStr">
        <is>
          <t>15.7 g/100ml</t>
        </is>
      </c>
      <c r="F681" t="inlineStr">
        <is>
          <t>&gt;= 12.0 g/100ml</t>
        </is>
      </c>
      <c r="G681" t="inlineStr"/>
    </row>
    <row r="682">
      <c r="A682" t="inlineStr">
        <is>
          <t>43</t>
        </is>
      </c>
      <c r="B682" t="inlineStr">
        <is>
          <t>Resource Diabet Plus vanilla 200ml</t>
        </is>
      </c>
      <c r="C682" t="inlineStr">
        <is>
          <t>fiber</t>
        </is>
      </c>
      <c r="D682" s="8" t="inlineStr">
        <is>
          <t>PASS</t>
        </is>
      </c>
      <c r="E682" t="inlineStr">
        <is>
          <t>2.5 g/100ml</t>
        </is>
      </c>
      <c r="F682" t="inlineStr">
        <is>
          <t>&gt;= 2.0 g/100ml</t>
        </is>
      </c>
      <c r="G682" t="inlineStr"/>
    </row>
    <row r="683">
      <c r="A683" t="inlineStr">
        <is>
          <t>43</t>
        </is>
      </c>
      <c r="B683" t="inlineStr">
        <is>
          <t>Resource Diabet Plus vanilla 200ml</t>
        </is>
      </c>
      <c r="C683" t="inlineStr">
        <is>
          <t>volume</t>
        </is>
      </c>
      <c r="D683" s="8" t="inlineStr">
        <is>
          <t>PASS</t>
        </is>
      </c>
      <c r="E683" t="inlineStr">
        <is>
          <t>200.0 ml</t>
        </is>
      </c>
      <c r="F683">
        <f> 200.0 ml</f>
        <v/>
      </c>
      <c r="G683" t="inlineStr"/>
    </row>
    <row r="684">
      <c r="A684" t="inlineStr">
        <is>
          <t>43</t>
        </is>
      </c>
      <c r="B684" t="inlineStr">
        <is>
          <t>Resource Diabet Plus vanilla 200ml</t>
        </is>
      </c>
      <c r="C684" t="inlineStr">
        <is>
          <t>l_arginine</t>
        </is>
      </c>
      <c r="D684" s="10" t="inlineStr">
        <is>
          <t>UNKNOWN</t>
        </is>
      </c>
      <c r="E684" t="inlineStr">
        <is>
          <t>N/A</t>
        </is>
      </c>
      <c r="F684" t="inlineStr">
        <is>
          <t>&gt;= 0.21 g/100ml</t>
        </is>
      </c>
      <c r="G684" t="inlineStr">
        <is>
          <t>Product has no value for 'l_arginine'</t>
        </is>
      </c>
    </row>
    <row r="685">
      <c r="A685" t="inlineStr">
        <is>
          <t>43</t>
        </is>
      </c>
      <c r="B685" t="inlineStr">
        <is>
          <t>Resource Diabet Plus vanilla 200ml</t>
        </is>
      </c>
      <c r="C685" t="inlineStr">
        <is>
          <t>low_glycemic_index</t>
        </is>
      </c>
      <c r="D685" s="10" t="inlineStr">
        <is>
          <t>UNKNOWN</t>
        </is>
      </c>
      <c r="E685" t="inlineStr">
        <is>
          <t>N/A</t>
        </is>
      </c>
      <c r="F685" t="inlineStr">
        <is>
          <t>True</t>
        </is>
      </c>
      <c r="G685" t="inlineStr">
        <is>
          <t>Cannot determine 'low_glycemic_index' for this product</t>
        </is>
      </c>
    </row>
    <row r="686">
      <c r="A686" t="inlineStr">
        <is>
          <t>43</t>
        </is>
      </c>
      <c r="B686" t="inlineStr">
        <is>
          <t>Resource Diabet Plus vanilla 200ml</t>
        </is>
      </c>
      <c r="C686" t="inlineStr">
        <is>
          <t>formulation</t>
        </is>
      </c>
      <c r="D686" s="8" t="inlineStr">
        <is>
          <t>PASS</t>
        </is>
      </c>
      <c r="E686" t="inlineStr">
        <is>
          <t>liquid</t>
        </is>
      </c>
      <c r="F686" t="inlineStr">
        <is>
          <t>liquid</t>
        </is>
      </c>
      <c r="G686" t="inlineStr"/>
    </row>
    <row r="687">
      <c r="A687" t="inlineStr">
        <is>
          <t>43</t>
        </is>
      </c>
      <c r="B687" t="inlineStr">
        <is>
          <t>Resource Diabet Plus vanilla 200ml</t>
        </is>
      </c>
      <c r="C687" t="inlineStr">
        <is>
          <t>route</t>
        </is>
      </c>
      <c r="D687" s="8" t="inlineStr">
        <is>
          <t>PASS</t>
        </is>
      </c>
      <c r="E687" t="inlineStr">
        <is>
          <t>oral</t>
        </is>
      </c>
      <c r="F687" t="inlineStr">
        <is>
          <t>oral</t>
        </is>
      </c>
      <c r="G687" t="inlineStr"/>
    </row>
    <row r="688">
      <c r="A688" t="inlineStr">
        <is>
          <t>44</t>
        </is>
      </c>
      <c r="B688" t="inlineStr">
        <is>
          <t>Resource 2.0 Fibre forest berry 200ml</t>
        </is>
      </c>
      <c r="C688" t="inlineStr">
        <is>
          <t>energy</t>
        </is>
      </c>
      <c r="D688" s="9" t="inlineStr">
        <is>
          <t>FAIL</t>
        </is>
      </c>
      <c r="E688" t="inlineStr">
        <is>
          <t>200.0 kcal/100ml</t>
        </is>
      </c>
      <c r="F688">
        <f> 156.0 kcal/100ml</f>
        <v/>
      </c>
      <c r="G688" t="inlineStr">
        <is>
          <t>200.0 does not satisfy = 156.0</t>
        </is>
      </c>
    </row>
    <row r="689">
      <c r="A689" t="inlineStr">
        <is>
          <t>44</t>
        </is>
      </c>
      <c r="B689" t="inlineStr">
        <is>
          <t>Resource 2.0 Fibre forest berry 200ml</t>
        </is>
      </c>
      <c r="C689" t="inlineStr">
        <is>
          <t>protein</t>
        </is>
      </c>
      <c r="D689" s="8" t="inlineStr">
        <is>
          <t>PASS</t>
        </is>
      </c>
      <c r="E689" t="inlineStr">
        <is>
          <t>9.0 g/100ml</t>
        </is>
      </c>
      <c r="F689" t="inlineStr">
        <is>
          <t>&gt;= 6.4 g/100ml</t>
        </is>
      </c>
      <c r="G689" t="inlineStr"/>
    </row>
    <row r="690">
      <c r="A690" t="inlineStr">
        <is>
          <t>44</t>
        </is>
      </c>
      <c r="B690" t="inlineStr">
        <is>
          <t>Resource 2.0 Fibre forest berry 200ml</t>
        </is>
      </c>
      <c r="C690" t="inlineStr">
        <is>
          <t>fat</t>
        </is>
      </c>
      <c r="D690" s="8" t="inlineStr">
        <is>
          <t>PASS</t>
        </is>
      </c>
      <c r="E690" t="inlineStr">
        <is>
          <t>8.7 g/100ml</t>
        </is>
      </c>
      <c r="F690" t="inlineStr">
        <is>
          <t>&gt;= 5.0 g/100ml</t>
        </is>
      </c>
      <c r="G690" t="inlineStr"/>
    </row>
    <row r="691">
      <c r="A691" t="inlineStr">
        <is>
          <t>44</t>
        </is>
      </c>
      <c r="B691" t="inlineStr">
        <is>
          <t>Resource 2.0 Fibre forest berry 200ml</t>
        </is>
      </c>
      <c r="C691" t="inlineStr">
        <is>
          <t>carbohydrates</t>
        </is>
      </c>
      <c r="D691" s="8" t="inlineStr">
        <is>
          <t>PASS</t>
        </is>
      </c>
      <c r="E691" t="inlineStr">
        <is>
          <t>20.0 g/100ml</t>
        </is>
      </c>
      <c r="F691" t="inlineStr">
        <is>
          <t>&gt;= 20.0 g/100ml</t>
        </is>
      </c>
      <c r="G691" t="inlineStr"/>
    </row>
    <row r="692">
      <c r="A692" t="inlineStr">
        <is>
          <t>44</t>
        </is>
      </c>
      <c r="B692" t="inlineStr">
        <is>
          <t>Resource 2.0 Fibre forest berry 200ml</t>
        </is>
      </c>
      <c r="C692" t="inlineStr">
        <is>
          <t>fiber</t>
        </is>
      </c>
      <c r="D692" s="8" t="inlineStr">
        <is>
          <t>PASS</t>
        </is>
      </c>
      <c r="E692" t="inlineStr">
        <is>
          <t>2.5 g/100ml</t>
        </is>
      </c>
      <c r="F692" t="inlineStr">
        <is>
          <t>&gt;= 2.0 g/100ml</t>
        </is>
      </c>
      <c r="G692" t="inlineStr"/>
    </row>
    <row r="693">
      <c r="A693" t="inlineStr">
        <is>
          <t>44</t>
        </is>
      </c>
      <c r="B693" t="inlineStr">
        <is>
          <t>Resource 2.0 Fibre forest berry 200ml</t>
        </is>
      </c>
      <c r="C693" t="inlineStr">
        <is>
          <t>volume</t>
        </is>
      </c>
      <c r="D693" s="8" t="inlineStr">
        <is>
          <t>PASS</t>
        </is>
      </c>
      <c r="E693" t="inlineStr">
        <is>
          <t>200.0 ml</t>
        </is>
      </c>
      <c r="F693">
        <f> 200.0 ml</f>
        <v/>
      </c>
      <c r="G693" t="inlineStr"/>
    </row>
    <row r="694">
      <c r="A694" t="inlineStr">
        <is>
          <t>44</t>
        </is>
      </c>
      <c r="B694" t="inlineStr">
        <is>
          <t>Resource 2.0 Fibre forest berry 200ml</t>
        </is>
      </c>
      <c r="C694" t="inlineStr">
        <is>
          <t>fish_oil</t>
        </is>
      </c>
      <c r="D694" s="10" t="inlineStr">
        <is>
          <t>UNKNOWN</t>
        </is>
      </c>
      <c r="E694" t="inlineStr">
        <is>
          <t>N/A</t>
        </is>
      </c>
      <c r="F694" t="inlineStr">
        <is>
          <t>&gt;= 0.21 g/100ml</t>
        </is>
      </c>
      <c r="G694" t="inlineStr">
        <is>
          <t>Product has no value for 'fish_oil'</t>
        </is>
      </c>
    </row>
    <row r="695">
      <c r="A695" t="inlineStr">
        <is>
          <t>44</t>
        </is>
      </c>
      <c r="B695" t="inlineStr">
        <is>
          <t>Resource 2.0 Fibre forest berry 200ml</t>
        </is>
      </c>
      <c r="C695" t="inlineStr">
        <is>
          <t>l_arginine</t>
        </is>
      </c>
      <c r="D695" s="10" t="inlineStr">
        <is>
          <t>UNKNOWN</t>
        </is>
      </c>
      <c r="E695" t="inlineStr">
        <is>
          <t>N/A</t>
        </is>
      </c>
      <c r="F695" t="inlineStr">
        <is>
          <t>&gt;= 0.33 g/100ml</t>
        </is>
      </c>
      <c r="G695" t="inlineStr">
        <is>
          <t>Product has no value for 'l_arginine'</t>
        </is>
      </c>
    </row>
    <row r="696">
      <c r="A696" t="inlineStr">
        <is>
          <t>44</t>
        </is>
      </c>
      <c r="B696" t="inlineStr">
        <is>
          <t>Resource 2.0 Fibre forest berry 200ml</t>
        </is>
      </c>
      <c r="C696" t="inlineStr">
        <is>
          <t>mct</t>
        </is>
      </c>
      <c r="D696" s="10" t="inlineStr">
        <is>
          <t>UNKNOWN</t>
        </is>
      </c>
      <c r="E696" t="inlineStr">
        <is>
          <t>N/A</t>
        </is>
      </c>
      <c r="F696" t="inlineStr">
        <is>
          <t>&gt;= 2.5 g/100ml</t>
        </is>
      </c>
      <c r="G696" t="inlineStr">
        <is>
          <t>Product has no value for 'mct'</t>
        </is>
      </c>
    </row>
    <row r="697">
      <c r="A697" t="inlineStr">
        <is>
          <t>44</t>
        </is>
      </c>
      <c r="B697" t="inlineStr">
        <is>
          <t>Resource 2.0 Fibre forest berry 200ml</t>
        </is>
      </c>
      <c r="C697" t="inlineStr">
        <is>
          <t>contains_fiber</t>
        </is>
      </c>
      <c r="D697" s="8" t="inlineStr">
        <is>
          <t>PASS</t>
        </is>
      </c>
      <c r="E697" t="inlineStr">
        <is>
          <t>fiber=2.5 g/100ml</t>
        </is>
      </c>
      <c r="F697" t="inlineStr">
        <is>
          <t>contains fiber</t>
        </is>
      </c>
      <c r="G697" t="inlineStr"/>
    </row>
    <row r="698">
      <c r="A698" t="inlineStr">
        <is>
          <t>44</t>
        </is>
      </c>
      <c r="B698" t="inlineStr">
        <is>
          <t>Resource 2.0 Fibre forest berry 200ml</t>
        </is>
      </c>
      <c r="C698" t="inlineStr">
        <is>
          <t>formulation</t>
        </is>
      </c>
      <c r="D698" s="8" t="inlineStr">
        <is>
          <t>PASS</t>
        </is>
      </c>
      <c r="E698" t="inlineStr">
        <is>
          <t>liquid</t>
        </is>
      </c>
      <c r="F698" t="inlineStr">
        <is>
          <t>liquid</t>
        </is>
      </c>
      <c r="G698" t="inlineStr"/>
    </row>
    <row r="699">
      <c r="A699" t="inlineStr">
        <is>
          <t>44</t>
        </is>
      </c>
      <c r="B699" t="inlineStr">
        <is>
          <t>Resource 2.0 Fibre forest berry 200ml</t>
        </is>
      </c>
      <c r="C699" t="inlineStr">
        <is>
          <t>route</t>
        </is>
      </c>
      <c r="D699" s="8" t="inlineStr">
        <is>
          <t>PASS</t>
        </is>
      </c>
      <c r="E699" t="inlineStr">
        <is>
          <t>oral</t>
        </is>
      </c>
      <c r="F699" t="inlineStr">
        <is>
          <t>oral</t>
        </is>
      </c>
      <c r="G699" t="inlineStr"/>
    </row>
    <row r="700">
      <c r="A700" t="inlineStr">
        <is>
          <t>44</t>
        </is>
      </c>
      <c r="B700" t="inlineStr">
        <is>
          <t>Resource 2.0 Fibre coffee 200ml</t>
        </is>
      </c>
      <c r="C700" t="inlineStr">
        <is>
          <t>energy</t>
        </is>
      </c>
      <c r="D700" s="9" t="inlineStr">
        <is>
          <t>FAIL</t>
        </is>
      </c>
      <c r="E700" t="inlineStr">
        <is>
          <t>200.0 kcal/100ml</t>
        </is>
      </c>
      <c r="F700">
        <f> 156.0 kcal/100ml</f>
        <v/>
      </c>
      <c r="G700" t="inlineStr">
        <is>
          <t>200.0 does not satisfy = 156.0</t>
        </is>
      </c>
    </row>
    <row r="701">
      <c r="A701" t="inlineStr">
        <is>
          <t>44</t>
        </is>
      </c>
      <c r="B701" t="inlineStr">
        <is>
          <t>Resource 2.0 Fibre coffee 200ml</t>
        </is>
      </c>
      <c r="C701" t="inlineStr">
        <is>
          <t>protein</t>
        </is>
      </c>
      <c r="D701" s="8" t="inlineStr">
        <is>
          <t>PASS</t>
        </is>
      </c>
      <c r="E701" t="inlineStr">
        <is>
          <t>9.0 g/100ml</t>
        </is>
      </c>
      <c r="F701" t="inlineStr">
        <is>
          <t>&gt;= 6.4 g/100ml</t>
        </is>
      </c>
      <c r="G701" t="inlineStr"/>
    </row>
    <row r="702">
      <c r="A702" t="inlineStr">
        <is>
          <t>44</t>
        </is>
      </c>
      <c r="B702" t="inlineStr">
        <is>
          <t>Resource 2.0 Fibre coffee 200ml</t>
        </is>
      </c>
      <c r="C702" t="inlineStr">
        <is>
          <t>fat</t>
        </is>
      </c>
      <c r="D702" s="8" t="inlineStr">
        <is>
          <t>PASS</t>
        </is>
      </c>
      <c r="E702" t="inlineStr">
        <is>
          <t>8.7 g/100ml</t>
        </is>
      </c>
      <c r="F702" t="inlineStr">
        <is>
          <t>&gt;= 5.0 g/100ml</t>
        </is>
      </c>
      <c r="G702" t="inlineStr"/>
    </row>
    <row r="703">
      <c r="A703" t="inlineStr">
        <is>
          <t>44</t>
        </is>
      </c>
      <c r="B703" t="inlineStr">
        <is>
          <t>Resource 2.0 Fibre coffee 200ml</t>
        </is>
      </c>
      <c r="C703" t="inlineStr">
        <is>
          <t>carbohydrates</t>
        </is>
      </c>
      <c r="D703" s="8" t="inlineStr">
        <is>
          <t>PASS</t>
        </is>
      </c>
      <c r="E703" t="inlineStr">
        <is>
          <t>20.0 g/100ml</t>
        </is>
      </c>
      <c r="F703" t="inlineStr">
        <is>
          <t>&gt;= 20.0 g/100ml</t>
        </is>
      </c>
      <c r="G703" t="inlineStr"/>
    </row>
    <row r="704">
      <c r="A704" t="inlineStr">
        <is>
          <t>44</t>
        </is>
      </c>
      <c r="B704" t="inlineStr">
        <is>
          <t>Resource 2.0 Fibre coffee 200ml</t>
        </is>
      </c>
      <c r="C704" t="inlineStr">
        <is>
          <t>fiber</t>
        </is>
      </c>
      <c r="D704" s="8" t="inlineStr">
        <is>
          <t>PASS</t>
        </is>
      </c>
      <c r="E704" t="inlineStr">
        <is>
          <t>2.5 g/100ml</t>
        </is>
      </c>
      <c r="F704" t="inlineStr">
        <is>
          <t>&gt;= 2.0 g/100ml</t>
        </is>
      </c>
      <c r="G704" t="inlineStr"/>
    </row>
    <row r="705">
      <c r="A705" t="inlineStr">
        <is>
          <t>44</t>
        </is>
      </c>
      <c r="B705" t="inlineStr">
        <is>
          <t>Resource 2.0 Fibre coffee 200ml</t>
        </is>
      </c>
      <c r="C705" t="inlineStr">
        <is>
          <t>volume</t>
        </is>
      </c>
      <c r="D705" s="8" t="inlineStr">
        <is>
          <t>PASS</t>
        </is>
      </c>
      <c r="E705" t="inlineStr">
        <is>
          <t>200.0 ml</t>
        </is>
      </c>
      <c r="F705">
        <f> 200.0 ml</f>
        <v/>
      </c>
      <c r="G705" t="inlineStr"/>
    </row>
    <row r="706">
      <c r="A706" t="inlineStr">
        <is>
          <t>44</t>
        </is>
      </c>
      <c r="B706" t="inlineStr">
        <is>
          <t>Resource 2.0 Fibre coffee 200ml</t>
        </is>
      </c>
      <c r="C706" t="inlineStr">
        <is>
          <t>fish_oil</t>
        </is>
      </c>
      <c r="D706" s="10" t="inlineStr">
        <is>
          <t>UNKNOWN</t>
        </is>
      </c>
      <c r="E706" t="inlineStr">
        <is>
          <t>N/A</t>
        </is>
      </c>
      <c r="F706" t="inlineStr">
        <is>
          <t>&gt;= 0.21 g/100ml</t>
        </is>
      </c>
      <c r="G706" t="inlineStr">
        <is>
          <t>Product has no value for 'fish_oil'</t>
        </is>
      </c>
    </row>
    <row r="707">
      <c r="A707" t="inlineStr">
        <is>
          <t>44</t>
        </is>
      </c>
      <c r="B707" t="inlineStr">
        <is>
          <t>Resource 2.0 Fibre coffee 200ml</t>
        </is>
      </c>
      <c r="C707" t="inlineStr">
        <is>
          <t>l_arginine</t>
        </is>
      </c>
      <c r="D707" s="10" t="inlineStr">
        <is>
          <t>UNKNOWN</t>
        </is>
      </c>
      <c r="E707" t="inlineStr">
        <is>
          <t>N/A</t>
        </is>
      </c>
      <c r="F707" t="inlineStr">
        <is>
          <t>&gt;= 0.33 g/100ml</t>
        </is>
      </c>
      <c r="G707" t="inlineStr">
        <is>
          <t>Product has no value for 'l_arginine'</t>
        </is>
      </c>
    </row>
    <row r="708">
      <c r="A708" t="inlineStr">
        <is>
          <t>44</t>
        </is>
      </c>
      <c r="B708" t="inlineStr">
        <is>
          <t>Resource 2.0 Fibre coffee 200ml</t>
        </is>
      </c>
      <c r="C708" t="inlineStr">
        <is>
          <t>mct</t>
        </is>
      </c>
      <c r="D708" s="10" t="inlineStr">
        <is>
          <t>UNKNOWN</t>
        </is>
      </c>
      <c r="E708" t="inlineStr">
        <is>
          <t>N/A</t>
        </is>
      </c>
      <c r="F708" t="inlineStr">
        <is>
          <t>&gt;= 2.5 g/100ml</t>
        </is>
      </c>
      <c r="G708" t="inlineStr">
        <is>
          <t>Product has no value for 'mct'</t>
        </is>
      </c>
    </row>
    <row r="709">
      <c r="A709" t="inlineStr">
        <is>
          <t>44</t>
        </is>
      </c>
      <c r="B709" t="inlineStr">
        <is>
          <t>Resource 2.0 Fibre coffee 200ml</t>
        </is>
      </c>
      <c r="C709" t="inlineStr">
        <is>
          <t>contains_fiber</t>
        </is>
      </c>
      <c r="D709" s="8" t="inlineStr">
        <is>
          <t>PASS</t>
        </is>
      </c>
      <c r="E709" t="inlineStr">
        <is>
          <t>fiber=2.5 g/100ml</t>
        </is>
      </c>
      <c r="F709" t="inlineStr">
        <is>
          <t>contains fiber</t>
        </is>
      </c>
      <c r="G709" t="inlineStr"/>
    </row>
    <row r="710">
      <c r="A710" t="inlineStr">
        <is>
          <t>44</t>
        </is>
      </c>
      <c r="B710" t="inlineStr">
        <is>
          <t>Resource 2.0 Fibre coffee 200ml</t>
        </is>
      </c>
      <c r="C710" t="inlineStr">
        <is>
          <t>formulation</t>
        </is>
      </c>
      <c r="D710" s="8" t="inlineStr">
        <is>
          <t>PASS</t>
        </is>
      </c>
      <c r="E710" t="inlineStr">
        <is>
          <t>liquid</t>
        </is>
      </c>
      <c r="F710" t="inlineStr">
        <is>
          <t>liquid</t>
        </is>
      </c>
      <c r="G710" t="inlineStr"/>
    </row>
    <row r="711">
      <c r="A711" t="inlineStr">
        <is>
          <t>44</t>
        </is>
      </c>
      <c r="B711" t="inlineStr">
        <is>
          <t>Resource 2.0 Fibre coffee 200ml</t>
        </is>
      </c>
      <c r="C711" t="inlineStr">
        <is>
          <t>route</t>
        </is>
      </c>
      <c r="D711" s="8" t="inlineStr">
        <is>
          <t>PASS</t>
        </is>
      </c>
      <c r="E711" t="inlineStr">
        <is>
          <t>oral</t>
        </is>
      </c>
      <c r="F711" t="inlineStr">
        <is>
          <t>oral</t>
        </is>
      </c>
      <c r="G711" t="inlineStr"/>
    </row>
    <row r="712">
      <c r="A712" t="inlineStr">
        <is>
          <t>44</t>
        </is>
      </c>
      <c r="B712" t="inlineStr">
        <is>
          <t>Resource Diabet Plus vanilla 200ml</t>
        </is>
      </c>
      <c r="C712" t="inlineStr">
        <is>
          <t>energy</t>
        </is>
      </c>
      <c r="D712" s="8" t="inlineStr">
        <is>
          <t>PASS</t>
        </is>
      </c>
      <c r="E712" t="inlineStr">
        <is>
          <t>160.0 kcal/100ml</t>
        </is>
      </c>
      <c r="F712">
        <f> 156.0 kcal/100ml</f>
        <v/>
      </c>
      <c r="G712" t="inlineStr"/>
    </row>
    <row r="713">
      <c r="A713" t="inlineStr">
        <is>
          <t>44</t>
        </is>
      </c>
      <c r="B713" t="inlineStr">
        <is>
          <t>Resource Diabet Plus vanilla 200ml</t>
        </is>
      </c>
      <c r="C713" t="inlineStr">
        <is>
          <t>protein</t>
        </is>
      </c>
      <c r="D713" s="8" t="inlineStr">
        <is>
          <t>PASS</t>
        </is>
      </c>
      <c r="E713" t="inlineStr">
        <is>
          <t>9.0 g/100ml</t>
        </is>
      </c>
      <c r="F713" t="inlineStr">
        <is>
          <t>&gt;= 6.4 g/100ml</t>
        </is>
      </c>
      <c r="G713" t="inlineStr"/>
    </row>
    <row r="714">
      <c r="A714" t="inlineStr">
        <is>
          <t>44</t>
        </is>
      </c>
      <c r="B714" t="inlineStr">
        <is>
          <t>Resource Diabet Plus vanilla 200ml</t>
        </is>
      </c>
      <c r="C714" t="inlineStr">
        <is>
          <t>fat</t>
        </is>
      </c>
      <c r="D714" s="8" t="inlineStr">
        <is>
          <t>PASS</t>
        </is>
      </c>
      <c r="E714" t="inlineStr">
        <is>
          <t>6.3 g/100ml</t>
        </is>
      </c>
      <c r="F714" t="inlineStr">
        <is>
          <t>&gt;= 5.0 g/100ml</t>
        </is>
      </c>
      <c r="G714" t="inlineStr"/>
    </row>
    <row r="715">
      <c r="A715" t="inlineStr">
        <is>
          <t>44</t>
        </is>
      </c>
      <c r="B715" t="inlineStr">
        <is>
          <t>Resource Diabet Plus vanilla 200ml</t>
        </is>
      </c>
      <c r="C715" t="inlineStr">
        <is>
          <t>carbohydrates</t>
        </is>
      </c>
      <c r="D715" s="9" t="inlineStr">
        <is>
          <t>FAIL</t>
        </is>
      </c>
      <c r="E715" t="inlineStr">
        <is>
          <t>15.7 g/100ml</t>
        </is>
      </c>
      <c r="F715" t="inlineStr">
        <is>
          <t>&gt;= 20.0 g/100ml</t>
        </is>
      </c>
      <c r="G715" t="inlineStr">
        <is>
          <t>15.7 does not satisfy &gt;= 20.0</t>
        </is>
      </c>
    </row>
    <row r="716">
      <c r="A716" t="inlineStr">
        <is>
          <t>44</t>
        </is>
      </c>
      <c r="B716" t="inlineStr">
        <is>
          <t>Resource Diabet Plus vanilla 200ml</t>
        </is>
      </c>
      <c r="C716" t="inlineStr">
        <is>
          <t>fiber</t>
        </is>
      </c>
      <c r="D716" s="8" t="inlineStr">
        <is>
          <t>PASS</t>
        </is>
      </c>
      <c r="E716" t="inlineStr">
        <is>
          <t>2.5 g/100ml</t>
        </is>
      </c>
      <c r="F716" t="inlineStr">
        <is>
          <t>&gt;= 2.0 g/100ml</t>
        </is>
      </c>
      <c r="G716" t="inlineStr"/>
    </row>
    <row r="717">
      <c r="A717" t="inlineStr">
        <is>
          <t>44</t>
        </is>
      </c>
      <c r="B717" t="inlineStr">
        <is>
          <t>Resource Diabet Plus vanilla 200ml</t>
        </is>
      </c>
      <c r="C717" t="inlineStr">
        <is>
          <t>volume</t>
        </is>
      </c>
      <c r="D717" s="8" t="inlineStr">
        <is>
          <t>PASS</t>
        </is>
      </c>
      <c r="E717" t="inlineStr">
        <is>
          <t>200.0 ml</t>
        </is>
      </c>
      <c r="F717">
        <f> 200.0 ml</f>
        <v/>
      </c>
      <c r="G717" t="inlineStr"/>
    </row>
    <row r="718">
      <c r="A718" t="inlineStr">
        <is>
          <t>44</t>
        </is>
      </c>
      <c r="B718" t="inlineStr">
        <is>
          <t>Resource Diabet Plus vanilla 200ml</t>
        </is>
      </c>
      <c r="C718" t="inlineStr">
        <is>
          <t>fish_oil</t>
        </is>
      </c>
      <c r="D718" s="10" t="inlineStr">
        <is>
          <t>UNKNOWN</t>
        </is>
      </c>
      <c r="E718" t="inlineStr">
        <is>
          <t>N/A</t>
        </is>
      </c>
      <c r="F718" t="inlineStr">
        <is>
          <t>&gt;= 0.21 g/100ml</t>
        </is>
      </c>
      <c r="G718" t="inlineStr">
        <is>
          <t>Product has no value for 'fish_oil'</t>
        </is>
      </c>
    </row>
    <row r="719">
      <c r="A719" t="inlineStr">
        <is>
          <t>44</t>
        </is>
      </c>
      <c r="B719" t="inlineStr">
        <is>
          <t>Resource Diabet Plus vanilla 200ml</t>
        </is>
      </c>
      <c r="C719" t="inlineStr">
        <is>
          <t>l_arginine</t>
        </is>
      </c>
      <c r="D719" s="10" t="inlineStr">
        <is>
          <t>UNKNOWN</t>
        </is>
      </c>
      <c r="E719" t="inlineStr">
        <is>
          <t>N/A</t>
        </is>
      </c>
      <c r="F719" t="inlineStr">
        <is>
          <t>&gt;= 0.33 g/100ml</t>
        </is>
      </c>
      <c r="G719" t="inlineStr">
        <is>
          <t>Product has no value for 'l_arginine'</t>
        </is>
      </c>
    </row>
    <row r="720">
      <c r="A720" t="inlineStr">
        <is>
          <t>44</t>
        </is>
      </c>
      <c r="B720" t="inlineStr">
        <is>
          <t>Resource Diabet Plus vanilla 200ml</t>
        </is>
      </c>
      <c r="C720" t="inlineStr">
        <is>
          <t>mct</t>
        </is>
      </c>
      <c r="D720" s="10" t="inlineStr">
        <is>
          <t>UNKNOWN</t>
        </is>
      </c>
      <c r="E720" t="inlineStr">
        <is>
          <t>N/A</t>
        </is>
      </c>
      <c r="F720" t="inlineStr">
        <is>
          <t>&gt;= 2.5 g/100ml</t>
        </is>
      </c>
      <c r="G720" t="inlineStr">
        <is>
          <t>Product has no value for 'mct'</t>
        </is>
      </c>
    </row>
    <row r="721">
      <c r="A721" t="inlineStr">
        <is>
          <t>44</t>
        </is>
      </c>
      <c r="B721" t="inlineStr">
        <is>
          <t>Resource Diabet Plus vanilla 200ml</t>
        </is>
      </c>
      <c r="C721" t="inlineStr">
        <is>
          <t>contains_fiber</t>
        </is>
      </c>
      <c r="D721" s="8" t="inlineStr">
        <is>
          <t>PASS</t>
        </is>
      </c>
      <c r="E721" t="inlineStr">
        <is>
          <t>fiber=2.5 g/100ml</t>
        </is>
      </c>
      <c r="F721" t="inlineStr">
        <is>
          <t>contains fiber</t>
        </is>
      </c>
      <c r="G721" t="inlineStr"/>
    </row>
    <row r="722">
      <c r="A722" t="inlineStr">
        <is>
          <t>44</t>
        </is>
      </c>
      <c r="B722" t="inlineStr">
        <is>
          <t>Resource Diabet Plus vanilla 200ml</t>
        </is>
      </c>
      <c r="C722" t="inlineStr">
        <is>
          <t>formulation</t>
        </is>
      </c>
      <c r="D722" s="8" t="inlineStr">
        <is>
          <t>PASS</t>
        </is>
      </c>
      <c r="E722" t="inlineStr">
        <is>
          <t>liquid</t>
        </is>
      </c>
      <c r="F722" t="inlineStr">
        <is>
          <t>liquid</t>
        </is>
      </c>
      <c r="G722" t="inlineStr"/>
    </row>
    <row r="723">
      <c r="A723" t="inlineStr">
        <is>
          <t>44</t>
        </is>
      </c>
      <c r="B723" t="inlineStr">
        <is>
          <t>Resource Diabet Plus vanilla 200ml</t>
        </is>
      </c>
      <c r="C723" t="inlineStr">
        <is>
          <t>route</t>
        </is>
      </c>
      <c r="D723" s="8" t="inlineStr">
        <is>
          <t>PASS</t>
        </is>
      </c>
      <c r="E723" t="inlineStr">
        <is>
          <t>oral</t>
        </is>
      </c>
      <c r="F723" t="inlineStr">
        <is>
          <t>oral</t>
        </is>
      </c>
      <c r="G723" t="inlineStr"/>
    </row>
    <row r="724">
      <c r="A724" t="inlineStr">
        <is>
          <t>45</t>
        </is>
      </c>
      <c r="B724" t="inlineStr">
        <is>
          <t>Resource 2.0 Fibre forest berry 200ml</t>
        </is>
      </c>
      <c r="C724" t="inlineStr">
        <is>
          <t>energy</t>
        </is>
      </c>
      <c r="D724" s="8" t="inlineStr">
        <is>
          <t>PASS</t>
        </is>
      </c>
      <c r="E724" t="inlineStr">
        <is>
          <t>200.0 kcal/100ml</t>
        </is>
      </c>
      <c r="F724" t="inlineStr">
        <is>
          <t>150.0-200.0 kcal/100ml</t>
        </is>
      </c>
      <c r="G724" t="inlineStr"/>
    </row>
    <row r="725">
      <c r="A725" t="inlineStr">
        <is>
          <t>45</t>
        </is>
      </c>
      <c r="B725" t="inlineStr">
        <is>
          <t>Resource 2.0 Fibre forest berry 200ml</t>
        </is>
      </c>
      <c r="C725" t="inlineStr">
        <is>
          <t>protein</t>
        </is>
      </c>
      <c r="D725" s="8" t="inlineStr">
        <is>
          <t>PASS</t>
        </is>
      </c>
      <c r="E725" t="inlineStr">
        <is>
          <t>9.0 g/100ml</t>
        </is>
      </c>
      <c r="F725" t="inlineStr">
        <is>
          <t>&gt;= 6.4 g/100ml</t>
        </is>
      </c>
      <c r="G725" t="inlineStr"/>
    </row>
    <row r="726">
      <c r="A726" t="inlineStr">
        <is>
          <t>45</t>
        </is>
      </c>
      <c r="B726" t="inlineStr">
        <is>
          <t>Resource 2.0 Fibre forest berry 200ml</t>
        </is>
      </c>
      <c r="C726" t="inlineStr">
        <is>
          <t>fat</t>
        </is>
      </c>
      <c r="D726" s="8" t="inlineStr">
        <is>
          <t>PASS</t>
        </is>
      </c>
      <c r="E726" t="inlineStr">
        <is>
          <t>8.7 g/100ml</t>
        </is>
      </c>
      <c r="F726" t="inlineStr">
        <is>
          <t>&gt;= 5.0 g/100ml</t>
        </is>
      </c>
      <c r="G726" t="inlineStr"/>
    </row>
    <row r="727">
      <c r="A727" t="inlineStr">
        <is>
          <t>45</t>
        </is>
      </c>
      <c r="B727" t="inlineStr">
        <is>
          <t>Resource 2.0 Fibre forest berry 200ml</t>
        </is>
      </c>
      <c r="C727" t="inlineStr">
        <is>
          <t>carbohydrates</t>
        </is>
      </c>
      <c r="D727" s="8" t="inlineStr">
        <is>
          <t>PASS</t>
        </is>
      </c>
      <c r="E727" t="inlineStr">
        <is>
          <t>20.0 g/100ml</t>
        </is>
      </c>
      <c r="F727" t="inlineStr">
        <is>
          <t>&gt;= 20.0 g/100ml</t>
        </is>
      </c>
      <c r="G727" t="inlineStr"/>
    </row>
    <row r="728">
      <c r="A728" t="inlineStr">
        <is>
          <t>45</t>
        </is>
      </c>
      <c r="B728" t="inlineStr">
        <is>
          <t>Resource 2.0 Fibre forest berry 200ml</t>
        </is>
      </c>
      <c r="C728" t="inlineStr">
        <is>
          <t>fiber</t>
        </is>
      </c>
      <c r="D728" s="8" t="inlineStr">
        <is>
          <t>PASS</t>
        </is>
      </c>
      <c r="E728" t="inlineStr">
        <is>
          <t>2.5 g/100ml</t>
        </is>
      </c>
      <c r="F728" t="inlineStr">
        <is>
          <t>&gt;= 2.0 g/100ml</t>
        </is>
      </c>
      <c r="G728" t="inlineStr"/>
    </row>
    <row r="729">
      <c r="A729" t="inlineStr">
        <is>
          <t>45</t>
        </is>
      </c>
      <c r="B729" t="inlineStr">
        <is>
          <t>Resource 2.0 Fibre forest berry 200ml</t>
        </is>
      </c>
      <c r="C729" t="inlineStr">
        <is>
          <t>volume</t>
        </is>
      </c>
      <c r="D729" s="8" t="inlineStr">
        <is>
          <t>PASS</t>
        </is>
      </c>
      <c r="E729" t="inlineStr">
        <is>
          <t>200.0 ml</t>
        </is>
      </c>
      <c r="F729">
        <f> 200.0 ml</f>
        <v/>
      </c>
      <c r="G729" t="inlineStr"/>
    </row>
    <row r="730">
      <c r="A730" t="inlineStr">
        <is>
          <t>45</t>
        </is>
      </c>
      <c r="B730" t="inlineStr">
        <is>
          <t>Resource 2.0 Fibre forest berry 200ml</t>
        </is>
      </c>
      <c r="C730" t="inlineStr">
        <is>
          <t>l_arginine</t>
        </is>
      </c>
      <c r="D730" s="10" t="inlineStr">
        <is>
          <t>UNKNOWN</t>
        </is>
      </c>
      <c r="E730" t="inlineStr">
        <is>
          <t>N/A</t>
        </is>
      </c>
      <c r="F730" t="inlineStr">
        <is>
          <t>&gt;= 0.33 g/100ml</t>
        </is>
      </c>
      <c r="G730" t="inlineStr">
        <is>
          <t>Product has no value for 'l_arginine'</t>
        </is>
      </c>
    </row>
    <row r="731">
      <c r="A731" t="inlineStr">
        <is>
          <t>45</t>
        </is>
      </c>
      <c r="B731" t="inlineStr">
        <is>
          <t>Resource 2.0 Fibre forest berry 200ml</t>
        </is>
      </c>
      <c r="C731" t="inlineStr">
        <is>
          <t>contains_fiber</t>
        </is>
      </c>
      <c r="D731" s="8" t="inlineStr">
        <is>
          <t>PASS</t>
        </is>
      </c>
      <c r="E731" t="inlineStr">
        <is>
          <t>fiber=2.5 g/100ml</t>
        </is>
      </c>
      <c r="F731" t="inlineStr">
        <is>
          <t>contains fiber</t>
        </is>
      </c>
      <c r="G731" t="inlineStr"/>
    </row>
    <row r="732">
      <c r="A732" t="inlineStr">
        <is>
          <t>45</t>
        </is>
      </c>
      <c r="B732" t="inlineStr">
        <is>
          <t>Resource 2.0 Fibre forest berry 200ml</t>
        </is>
      </c>
      <c r="C732" t="inlineStr">
        <is>
          <t>formulation</t>
        </is>
      </c>
      <c r="D732" s="8" t="inlineStr">
        <is>
          <t>PASS</t>
        </is>
      </c>
      <c r="E732" t="inlineStr">
        <is>
          <t>liquid</t>
        </is>
      </c>
      <c r="F732" t="inlineStr">
        <is>
          <t>liquid</t>
        </is>
      </c>
      <c r="G732" t="inlineStr"/>
    </row>
    <row r="733">
      <c r="A733" t="inlineStr">
        <is>
          <t>45</t>
        </is>
      </c>
      <c r="B733" t="inlineStr">
        <is>
          <t>Resource 2.0 Fibre forest berry 200ml</t>
        </is>
      </c>
      <c r="C733" t="inlineStr">
        <is>
          <t>route</t>
        </is>
      </c>
      <c r="D733" s="8" t="inlineStr">
        <is>
          <t>PASS</t>
        </is>
      </c>
      <c r="E733" t="inlineStr">
        <is>
          <t>oral</t>
        </is>
      </c>
      <c r="F733" t="inlineStr">
        <is>
          <t>oral</t>
        </is>
      </c>
      <c r="G733" t="inlineStr"/>
    </row>
    <row r="734">
      <c r="A734" t="inlineStr">
        <is>
          <t>45</t>
        </is>
      </c>
      <c r="B734" t="inlineStr">
        <is>
          <t>Resource 2.0 Fibre coffee 200ml</t>
        </is>
      </c>
      <c r="C734" t="inlineStr">
        <is>
          <t>energy</t>
        </is>
      </c>
      <c r="D734" s="8" t="inlineStr">
        <is>
          <t>PASS</t>
        </is>
      </c>
      <c r="E734" t="inlineStr">
        <is>
          <t>200.0 kcal/100ml</t>
        </is>
      </c>
      <c r="F734" t="inlineStr">
        <is>
          <t>150.0-200.0 kcal/100ml</t>
        </is>
      </c>
      <c r="G734" t="inlineStr"/>
    </row>
    <row r="735">
      <c r="A735" t="inlineStr">
        <is>
          <t>45</t>
        </is>
      </c>
      <c r="B735" t="inlineStr">
        <is>
          <t>Resource 2.0 Fibre coffee 200ml</t>
        </is>
      </c>
      <c r="C735" t="inlineStr">
        <is>
          <t>protein</t>
        </is>
      </c>
      <c r="D735" s="8" t="inlineStr">
        <is>
          <t>PASS</t>
        </is>
      </c>
      <c r="E735" t="inlineStr">
        <is>
          <t>9.0 g/100ml</t>
        </is>
      </c>
      <c r="F735" t="inlineStr">
        <is>
          <t>&gt;= 6.4 g/100ml</t>
        </is>
      </c>
      <c r="G735" t="inlineStr"/>
    </row>
    <row r="736">
      <c r="A736" t="inlineStr">
        <is>
          <t>45</t>
        </is>
      </c>
      <c r="B736" t="inlineStr">
        <is>
          <t>Resource 2.0 Fibre coffee 200ml</t>
        </is>
      </c>
      <c r="C736" t="inlineStr">
        <is>
          <t>fat</t>
        </is>
      </c>
      <c r="D736" s="8" t="inlineStr">
        <is>
          <t>PASS</t>
        </is>
      </c>
      <c r="E736" t="inlineStr">
        <is>
          <t>8.7 g/100ml</t>
        </is>
      </c>
      <c r="F736" t="inlineStr">
        <is>
          <t>&gt;= 5.0 g/100ml</t>
        </is>
      </c>
      <c r="G736" t="inlineStr"/>
    </row>
    <row r="737">
      <c r="A737" t="inlineStr">
        <is>
          <t>45</t>
        </is>
      </c>
      <c r="B737" t="inlineStr">
        <is>
          <t>Resource 2.0 Fibre coffee 200ml</t>
        </is>
      </c>
      <c r="C737" t="inlineStr">
        <is>
          <t>carbohydrates</t>
        </is>
      </c>
      <c r="D737" s="8" t="inlineStr">
        <is>
          <t>PASS</t>
        </is>
      </c>
      <c r="E737" t="inlineStr">
        <is>
          <t>20.0 g/100ml</t>
        </is>
      </c>
      <c r="F737" t="inlineStr">
        <is>
          <t>&gt;= 20.0 g/100ml</t>
        </is>
      </c>
      <c r="G737" t="inlineStr"/>
    </row>
    <row r="738">
      <c r="A738" t="inlineStr">
        <is>
          <t>45</t>
        </is>
      </c>
      <c r="B738" t="inlineStr">
        <is>
          <t>Resource 2.0 Fibre coffee 200ml</t>
        </is>
      </c>
      <c r="C738" t="inlineStr">
        <is>
          <t>fiber</t>
        </is>
      </c>
      <c r="D738" s="8" t="inlineStr">
        <is>
          <t>PASS</t>
        </is>
      </c>
      <c r="E738" t="inlineStr">
        <is>
          <t>2.5 g/100ml</t>
        </is>
      </c>
      <c r="F738" t="inlineStr">
        <is>
          <t>&gt;= 2.0 g/100ml</t>
        </is>
      </c>
      <c r="G738" t="inlineStr"/>
    </row>
    <row r="739">
      <c r="A739" t="inlineStr">
        <is>
          <t>45</t>
        </is>
      </c>
      <c r="B739" t="inlineStr">
        <is>
          <t>Resource 2.0 Fibre coffee 200ml</t>
        </is>
      </c>
      <c r="C739" t="inlineStr">
        <is>
          <t>volume</t>
        </is>
      </c>
      <c r="D739" s="8" t="inlineStr">
        <is>
          <t>PASS</t>
        </is>
      </c>
      <c r="E739" t="inlineStr">
        <is>
          <t>200.0 ml</t>
        </is>
      </c>
      <c r="F739">
        <f> 200.0 ml</f>
        <v/>
      </c>
      <c r="G739" t="inlineStr"/>
    </row>
    <row r="740">
      <c r="A740" t="inlineStr">
        <is>
          <t>45</t>
        </is>
      </c>
      <c r="B740" t="inlineStr">
        <is>
          <t>Resource 2.0 Fibre coffee 200ml</t>
        </is>
      </c>
      <c r="C740" t="inlineStr">
        <is>
          <t>l_arginine</t>
        </is>
      </c>
      <c r="D740" s="10" t="inlineStr">
        <is>
          <t>UNKNOWN</t>
        </is>
      </c>
      <c r="E740" t="inlineStr">
        <is>
          <t>N/A</t>
        </is>
      </c>
      <c r="F740" t="inlineStr">
        <is>
          <t>&gt;= 0.33 g/100ml</t>
        </is>
      </c>
      <c r="G740" t="inlineStr">
        <is>
          <t>Product has no value for 'l_arginine'</t>
        </is>
      </c>
    </row>
    <row r="741">
      <c r="A741" t="inlineStr">
        <is>
          <t>45</t>
        </is>
      </c>
      <c r="B741" t="inlineStr">
        <is>
          <t>Resource 2.0 Fibre coffee 200ml</t>
        </is>
      </c>
      <c r="C741" t="inlineStr">
        <is>
          <t>contains_fiber</t>
        </is>
      </c>
      <c r="D741" s="8" t="inlineStr">
        <is>
          <t>PASS</t>
        </is>
      </c>
      <c r="E741" t="inlineStr">
        <is>
          <t>fiber=2.5 g/100ml</t>
        </is>
      </c>
      <c r="F741" t="inlineStr">
        <is>
          <t>contains fiber</t>
        </is>
      </c>
      <c r="G741" t="inlineStr"/>
    </row>
    <row r="742">
      <c r="A742" t="inlineStr">
        <is>
          <t>45</t>
        </is>
      </c>
      <c r="B742" t="inlineStr">
        <is>
          <t>Resource 2.0 Fibre coffee 200ml</t>
        </is>
      </c>
      <c r="C742" t="inlineStr">
        <is>
          <t>formulation</t>
        </is>
      </c>
      <c r="D742" s="8" t="inlineStr">
        <is>
          <t>PASS</t>
        </is>
      </c>
      <c r="E742" t="inlineStr">
        <is>
          <t>liquid</t>
        </is>
      </c>
      <c r="F742" t="inlineStr">
        <is>
          <t>liquid</t>
        </is>
      </c>
      <c r="G742" t="inlineStr"/>
    </row>
    <row r="743">
      <c r="A743" t="inlineStr">
        <is>
          <t>45</t>
        </is>
      </c>
      <c r="B743" t="inlineStr">
        <is>
          <t>Resource 2.0 Fibre coffee 200ml</t>
        </is>
      </c>
      <c r="C743" t="inlineStr">
        <is>
          <t>route</t>
        </is>
      </c>
      <c r="D743" s="8" t="inlineStr">
        <is>
          <t>PASS</t>
        </is>
      </c>
      <c r="E743" t="inlineStr">
        <is>
          <t>oral</t>
        </is>
      </c>
      <c r="F743" t="inlineStr">
        <is>
          <t>oral</t>
        </is>
      </c>
      <c r="G743" t="inlineStr"/>
    </row>
    <row r="744">
      <c r="A744" t="inlineStr">
        <is>
          <t>45</t>
        </is>
      </c>
      <c r="B744" t="inlineStr">
        <is>
          <t>Resource Diabet Plus vanilla 200ml</t>
        </is>
      </c>
      <c r="C744" t="inlineStr">
        <is>
          <t>energy</t>
        </is>
      </c>
      <c r="D744" s="8" t="inlineStr">
        <is>
          <t>PASS</t>
        </is>
      </c>
      <c r="E744" t="inlineStr">
        <is>
          <t>160.0 kcal/100ml</t>
        </is>
      </c>
      <c r="F744" t="inlineStr">
        <is>
          <t>150.0-200.0 kcal/100ml</t>
        </is>
      </c>
      <c r="G744" t="inlineStr"/>
    </row>
    <row r="745">
      <c r="A745" t="inlineStr">
        <is>
          <t>45</t>
        </is>
      </c>
      <c r="B745" t="inlineStr">
        <is>
          <t>Resource Diabet Plus vanilla 200ml</t>
        </is>
      </c>
      <c r="C745" t="inlineStr">
        <is>
          <t>protein</t>
        </is>
      </c>
      <c r="D745" s="8" t="inlineStr">
        <is>
          <t>PASS</t>
        </is>
      </c>
      <c r="E745" t="inlineStr">
        <is>
          <t>9.0 g/100ml</t>
        </is>
      </c>
      <c r="F745" t="inlineStr">
        <is>
          <t>&gt;= 6.4 g/100ml</t>
        </is>
      </c>
      <c r="G745" t="inlineStr"/>
    </row>
    <row r="746">
      <c r="A746" t="inlineStr">
        <is>
          <t>45</t>
        </is>
      </c>
      <c r="B746" t="inlineStr">
        <is>
          <t>Resource Diabet Plus vanilla 200ml</t>
        </is>
      </c>
      <c r="C746" t="inlineStr">
        <is>
          <t>fat</t>
        </is>
      </c>
      <c r="D746" s="8" t="inlineStr">
        <is>
          <t>PASS</t>
        </is>
      </c>
      <c r="E746" t="inlineStr">
        <is>
          <t>6.3 g/100ml</t>
        </is>
      </c>
      <c r="F746" t="inlineStr">
        <is>
          <t>&gt;= 5.0 g/100ml</t>
        </is>
      </c>
      <c r="G746" t="inlineStr"/>
    </row>
    <row r="747">
      <c r="A747" t="inlineStr">
        <is>
          <t>45</t>
        </is>
      </c>
      <c r="B747" t="inlineStr">
        <is>
          <t>Resource Diabet Plus vanilla 200ml</t>
        </is>
      </c>
      <c r="C747" t="inlineStr">
        <is>
          <t>carbohydrates</t>
        </is>
      </c>
      <c r="D747" s="9" t="inlineStr">
        <is>
          <t>FAIL</t>
        </is>
      </c>
      <c r="E747" t="inlineStr">
        <is>
          <t>15.7 g/100ml</t>
        </is>
      </c>
      <c r="F747" t="inlineStr">
        <is>
          <t>&gt;= 20.0 g/100ml</t>
        </is>
      </c>
      <c r="G747" t="inlineStr">
        <is>
          <t>15.7 does not satisfy &gt;= 20.0</t>
        </is>
      </c>
    </row>
    <row r="748">
      <c r="A748" t="inlineStr">
        <is>
          <t>45</t>
        </is>
      </c>
      <c r="B748" t="inlineStr">
        <is>
          <t>Resource Diabet Plus vanilla 200ml</t>
        </is>
      </c>
      <c r="C748" t="inlineStr">
        <is>
          <t>fiber</t>
        </is>
      </c>
      <c r="D748" s="8" t="inlineStr">
        <is>
          <t>PASS</t>
        </is>
      </c>
      <c r="E748" t="inlineStr">
        <is>
          <t>2.5 g/100ml</t>
        </is>
      </c>
      <c r="F748" t="inlineStr">
        <is>
          <t>&gt;= 2.0 g/100ml</t>
        </is>
      </c>
      <c r="G748" t="inlineStr"/>
    </row>
    <row r="749">
      <c r="A749" t="inlineStr">
        <is>
          <t>45</t>
        </is>
      </c>
      <c r="B749" t="inlineStr">
        <is>
          <t>Resource Diabet Plus vanilla 200ml</t>
        </is>
      </c>
      <c r="C749" t="inlineStr">
        <is>
          <t>volume</t>
        </is>
      </c>
      <c r="D749" s="8" t="inlineStr">
        <is>
          <t>PASS</t>
        </is>
      </c>
      <c r="E749" t="inlineStr">
        <is>
          <t>200.0 ml</t>
        </is>
      </c>
      <c r="F749">
        <f> 200.0 ml</f>
        <v/>
      </c>
      <c r="G749" t="inlineStr"/>
    </row>
    <row r="750">
      <c r="A750" t="inlineStr">
        <is>
          <t>45</t>
        </is>
      </c>
      <c r="B750" t="inlineStr">
        <is>
          <t>Resource Diabet Plus vanilla 200ml</t>
        </is>
      </c>
      <c r="C750" t="inlineStr">
        <is>
          <t>l_arginine</t>
        </is>
      </c>
      <c r="D750" s="10" t="inlineStr">
        <is>
          <t>UNKNOWN</t>
        </is>
      </c>
      <c r="E750" t="inlineStr">
        <is>
          <t>N/A</t>
        </is>
      </c>
      <c r="F750" t="inlineStr">
        <is>
          <t>&gt;= 0.33 g/100ml</t>
        </is>
      </c>
      <c r="G750" t="inlineStr">
        <is>
          <t>Product has no value for 'l_arginine'</t>
        </is>
      </c>
    </row>
    <row r="751">
      <c r="A751" t="inlineStr">
        <is>
          <t>45</t>
        </is>
      </c>
      <c r="B751" t="inlineStr">
        <is>
          <t>Resource Diabet Plus vanilla 200ml</t>
        </is>
      </c>
      <c r="C751" t="inlineStr">
        <is>
          <t>contains_fiber</t>
        </is>
      </c>
      <c r="D751" s="8" t="inlineStr">
        <is>
          <t>PASS</t>
        </is>
      </c>
      <c r="E751" t="inlineStr">
        <is>
          <t>fiber=2.5 g/100ml</t>
        </is>
      </c>
      <c r="F751" t="inlineStr">
        <is>
          <t>contains fiber</t>
        </is>
      </c>
      <c r="G751" t="inlineStr"/>
    </row>
    <row r="752">
      <c r="A752" t="inlineStr">
        <is>
          <t>45</t>
        </is>
      </c>
      <c r="B752" t="inlineStr">
        <is>
          <t>Resource Diabet Plus vanilla 200ml</t>
        </is>
      </c>
      <c r="C752" t="inlineStr">
        <is>
          <t>formulation</t>
        </is>
      </c>
      <c r="D752" s="8" t="inlineStr">
        <is>
          <t>PASS</t>
        </is>
      </c>
      <c r="E752" t="inlineStr">
        <is>
          <t>liquid</t>
        </is>
      </c>
      <c r="F752" t="inlineStr">
        <is>
          <t>liquid</t>
        </is>
      </c>
      <c r="G752" t="inlineStr"/>
    </row>
    <row r="753">
      <c r="A753" t="inlineStr">
        <is>
          <t>45</t>
        </is>
      </c>
      <c r="B753" t="inlineStr">
        <is>
          <t>Resource Diabet Plus vanilla 200ml</t>
        </is>
      </c>
      <c r="C753" t="inlineStr">
        <is>
          <t>route</t>
        </is>
      </c>
      <c r="D753" s="8" t="inlineStr">
        <is>
          <t>PASS</t>
        </is>
      </c>
      <c r="E753" t="inlineStr">
        <is>
          <t>oral</t>
        </is>
      </c>
      <c r="F753" t="inlineStr">
        <is>
          <t>oral</t>
        </is>
      </c>
      <c r="G753" t="inlineStr"/>
    </row>
    <row r="754">
      <c r="A754" t="inlineStr">
        <is>
          <t>46</t>
        </is>
      </c>
      <c r="B754" t="inlineStr">
        <is>
          <t>Resource 2.0 vanilla 200ml</t>
        </is>
      </c>
      <c r="C754" t="inlineStr">
        <is>
          <t>energy</t>
        </is>
      </c>
      <c r="D754" s="8" t="inlineStr">
        <is>
          <t>PASS</t>
        </is>
      </c>
      <c r="E754" t="inlineStr">
        <is>
          <t>200.0 kcal/100ml</t>
        </is>
      </c>
      <c r="F754" t="inlineStr">
        <is>
          <t>&gt;= 150.0 kcal/100ml</t>
        </is>
      </c>
      <c r="G754" t="inlineStr"/>
    </row>
    <row r="755">
      <c r="A755" t="inlineStr">
        <is>
          <t>46</t>
        </is>
      </c>
      <c r="B755" t="inlineStr">
        <is>
          <t>Resource 2.0 vanilla 200ml</t>
        </is>
      </c>
      <c r="C755" t="inlineStr">
        <is>
          <t>protein</t>
        </is>
      </c>
      <c r="D755" s="8" t="inlineStr">
        <is>
          <t>PASS</t>
        </is>
      </c>
      <c r="E755" t="inlineStr">
        <is>
          <t>9.0 g/100ml</t>
        </is>
      </c>
      <c r="F755" t="inlineStr">
        <is>
          <t>&gt;= 6.0 g/100ml</t>
        </is>
      </c>
      <c r="G755" t="inlineStr"/>
    </row>
    <row r="756">
      <c r="A756" t="inlineStr">
        <is>
          <t>46</t>
        </is>
      </c>
      <c r="B756" t="inlineStr">
        <is>
          <t>Resource 2.0 vanilla 200ml</t>
        </is>
      </c>
      <c r="C756" t="inlineStr">
        <is>
          <t>fat</t>
        </is>
      </c>
      <c r="D756" s="8" t="inlineStr">
        <is>
          <t>PASS</t>
        </is>
      </c>
      <c r="E756" t="inlineStr">
        <is>
          <t>8.7 g/100ml</t>
        </is>
      </c>
      <c r="F756" t="inlineStr">
        <is>
          <t>&gt;= 5.0 g/100ml</t>
        </is>
      </c>
      <c r="G756" t="inlineStr"/>
    </row>
    <row r="757">
      <c r="A757" t="inlineStr">
        <is>
          <t>46</t>
        </is>
      </c>
      <c r="B757" t="inlineStr">
        <is>
          <t>Resource 2.0 vanilla 200ml</t>
        </is>
      </c>
      <c r="C757" t="inlineStr">
        <is>
          <t>carbohydrates</t>
        </is>
      </c>
      <c r="D757" s="8" t="inlineStr">
        <is>
          <t>PASS</t>
        </is>
      </c>
      <c r="E757" t="inlineStr">
        <is>
          <t>21.4 g/100ml</t>
        </is>
      </c>
      <c r="F757" t="inlineStr">
        <is>
          <t>&gt;= 20.0 g/100ml</t>
        </is>
      </c>
      <c r="G757" t="inlineStr"/>
    </row>
    <row r="758">
      <c r="A758" t="inlineStr">
        <is>
          <t>46</t>
        </is>
      </c>
      <c r="B758" t="inlineStr">
        <is>
          <t>Resource 2.0 vanilla 200ml</t>
        </is>
      </c>
      <c r="C758" t="inlineStr">
        <is>
          <t>volume</t>
        </is>
      </c>
      <c r="D758" s="8" t="inlineStr">
        <is>
          <t>PASS</t>
        </is>
      </c>
      <c r="E758" t="inlineStr">
        <is>
          <t>200.0 ml</t>
        </is>
      </c>
      <c r="F758">
        <f> 200.0 ml</f>
        <v/>
      </c>
      <c r="G758" t="inlineStr"/>
    </row>
    <row r="759">
      <c r="A759" t="inlineStr">
        <is>
          <t>46</t>
        </is>
      </c>
      <c r="B759" t="inlineStr">
        <is>
          <t>Resource 2.0 vanilla 200ml</t>
        </is>
      </c>
      <c r="C759" t="inlineStr">
        <is>
          <t>fish_oil</t>
        </is>
      </c>
      <c r="D759" s="10" t="inlineStr">
        <is>
          <t>UNKNOWN</t>
        </is>
      </c>
      <c r="E759" t="inlineStr">
        <is>
          <t>N/A</t>
        </is>
      </c>
      <c r="F759" t="inlineStr">
        <is>
          <t>&gt;= 0.05 g/100ml</t>
        </is>
      </c>
      <c r="G759" t="inlineStr">
        <is>
          <t>Product has no value for 'fish_oil'</t>
        </is>
      </c>
    </row>
    <row r="760">
      <c r="A760" t="inlineStr">
        <is>
          <t>46</t>
        </is>
      </c>
      <c r="B760" t="inlineStr">
        <is>
          <t>Resource 2.0 vanilla 200ml</t>
        </is>
      </c>
      <c r="C760" t="inlineStr">
        <is>
          <t>l_arginine</t>
        </is>
      </c>
      <c r="D760" s="10" t="inlineStr">
        <is>
          <t>UNKNOWN</t>
        </is>
      </c>
      <c r="E760" t="inlineStr">
        <is>
          <t>N/A</t>
        </is>
      </c>
      <c r="F760" t="inlineStr">
        <is>
          <t>&gt;= 0.31 g/100ml</t>
        </is>
      </c>
      <c r="G760" t="inlineStr">
        <is>
          <t>Product has no value for 'l_arginine'</t>
        </is>
      </c>
    </row>
    <row r="761">
      <c r="A761" t="inlineStr">
        <is>
          <t>46</t>
        </is>
      </c>
      <c r="B761" t="inlineStr">
        <is>
          <t>Resource 2.0 vanilla 200ml</t>
        </is>
      </c>
      <c r="C761" t="inlineStr">
        <is>
          <t>formulation</t>
        </is>
      </c>
      <c r="D761" s="8" t="inlineStr">
        <is>
          <t>PASS</t>
        </is>
      </c>
      <c r="E761" t="inlineStr">
        <is>
          <t>liquid</t>
        </is>
      </c>
      <c r="F761" t="inlineStr">
        <is>
          <t>liquid</t>
        </is>
      </c>
      <c r="G761" t="inlineStr"/>
    </row>
    <row r="762">
      <c r="A762" t="inlineStr">
        <is>
          <t>46</t>
        </is>
      </c>
      <c r="B762" t="inlineStr">
        <is>
          <t>Resource 2.0 vanilla 200ml</t>
        </is>
      </c>
      <c r="C762" t="inlineStr">
        <is>
          <t>route</t>
        </is>
      </c>
      <c r="D762" s="8" t="inlineStr">
        <is>
          <t>PASS</t>
        </is>
      </c>
      <c r="E762" t="inlineStr">
        <is>
          <t>oral</t>
        </is>
      </c>
      <c r="F762" t="inlineStr">
        <is>
          <t>oral</t>
        </is>
      </c>
      <c r="G762" t="inlineStr"/>
    </row>
    <row r="763">
      <c r="A763" t="inlineStr">
        <is>
          <t>46</t>
        </is>
      </c>
      <c r="B763" t="inlineStr">
        <is>
          <t>Resource 2.0 apricot 200ml</t>
        </is>
      </c>
      <c r="C763" t="inlineStr">
        <is>
          <t>energy</t>
        </is>
      </c>
      <c r="D763" s="8" t="inlineStr">
        <is>
          <t>PASS</t>
        </is>
      </c>
      <c r="E763" t="inlineStr">
        <is>
          <t>200.0 kcal/100ml</t>
        </is>
      </c>
      <c r="F763" t="inlineStr">
        <is>
          <t>&gt;= 150.0 kcal/100ml</t>
        </is>
      </c>
      <c r="G763" t="inlineStr"/>
    </row>
    <row r="764">
      <c r="A764" t="inlineStr">
        <is>
          <t>46</t>
        </is>
      </c>
      <c r="B764" t="inlineStr">
        <is>
          <t>Resource 2.0 apricot 200ml</t>
        </is>
      </c>
      <c r="C764" t="inlineStr">
        <is>
          <t>protein</t>
        </is>
      </c>
      <c r="D764" s="8" t="inlineStr">
        <is>
          <t>PASS</t>
        </is>
      </c>
      <c r="E764" t="inlineStr">
        <is>
          <t>9.0 g/100ml</t>
        </is>
      </c>
      <c r="F764" t="inlineStr">
        <is>
          <t>&gt;= 6.0 g/100ml</t>
        </is>
      </c>
      <c r="G764" t="inlineStr"/>
    </row>
    <row r="765">
      <c r="A765" t="inlineStr">
        <is>
          <t>46</t>
        </is>
      </c>
      <c r="B765" t="inlineStr">
        <is>
          <t>Resource 2.0 apricot 200ml</t>
        </is>
      </c>
      <c r="C765" t="inlineStr">
        <is>
          <t>fat</t>
        </is>
      </c>
      <c r="D765" s="8" t="inlineStr">
        <is>
          <t>PASS</t>
        </is>
      </c>
      <c r="E765" t="inlineStr">
        <is>
          <t>8.7 g/100ml</t>
        </is>
      </c>
      <c r="F765" t="inlineStr">
        <is>
          <t>&gt;= 5.0 g/100ml</t>
        </is>
      </c>
      <c r="G765" t="inlineStr"/>
    </row>
    <row r="766">
      <c r="A766" t="inlineStr">
        <is>
          <t>46</t>
        </is>
      </c>
      <c r="B766" t="inlineStr">
        <is>
          <t>Resource 2.0 apricot 200ml</t>
        </is>
      </c>
      <c r="C766" t="inlineStr">
        <is>
          <t>carbohydrates</t>
        </is>
      </c>
      <c r="D766" s="8" t="inlineStr">
        <is>
          <t>PASS</t>
        </is>
      </c>
      <c r="E766" t="inlineStr">
        <is>
          <t>21.4 g/100ml</t>
        </is>
      </c>
      <c r="F766" t="inlineStr">
        <is>
          <t>&gt;= 20.0 g/100ml</t>
        </is>
      </c>
      <c r="G766" t="inlineStr"/>
    </row>
    <row r="767">
      <c r="A767" t="inlineStr">
        <is>
          <t>46</t>
        </is>
      </c>
      <c r="B767" t="inlineStr">
        <is>
          <t>Resource 2.0 apricot 200ml</t>
        </is>
      </c>
      <c r="C767" t="inlineStr">
        <is>
          <t>volume</t>
        </is>
      </c>
      <c r="D767" s="8" t="inlineStr">
        <is>
          <t>PASS</t>
        </is>
      </c>
      <c r="E767" t="inlineStr">
        <is>
          <t>200.0 ml</t>
        </is>
      </c>
      <c r="F767">
        <f> 200.0 ml</f>
        <v/>
      </c>
      <c r="G767" t="inlineStr"/>
    </row>
    <row r="768">
      <c r="A768" t="inlineStr">
        <is>
          <t>46</t>
        </is>
      </c>
      <c r="B768" t="inlineStr">
        <is>
          <t>Resource 2.0 apricot 200ml</t>
        </is>
      </c>
      <c r="C768" t="inlineStr">
        <is>
          <t>fish_oil</t>
        </is>
      </c>
      <c r="D768" s="10" t="inlineStr">
        <is>
          <t>UNKNOWN</t>
        </is>
      </c>
      <c r="E768" t="inlineStr">
        <is>
          <t>N/A</t>
        </is>
      </c>
      <c r="F768" t="inlineStr">
        <is>
          <t>&gt;= 0.05 g/100ml</t>
        </is>
      </c>
      <c r="G768" t="inlineStr">
        <is>
          <t>Product has no value for 'fish_oil'</t>
        </is>
      </c>
    </row>
    <row r="769">
      <c r="A769" t="inlineStr">
        <is>
          <t>46</t>
        </is>
      </c>
      <c r="B769" t="inlineStr">
        <is>
          <t>Resource 2.0 apricot 200ml</t>
        </is>
      </c>
      <c r="C769" t="inlineStr">
        <is>
          <t>l_arginine</t>
        </is>
      </c>
      <c r="D769" s="10" t="inlineStr">
        <is>
          <t>UNKNOWN</t>
        </is>
      </c>
      <c r="E769" t="inlineStr">
        <is>
          <t>N/A</t>
        </is>
      </c>
      <c r="F769" t="inlineStr">
        <is>
          <t>&gt;= 0.31 g/100ml</t>
        </is>
      </c>
      <c r="G769" t="inlineStr">
        <is>
          <t>Product has no value for 'l_arginine'</t>
        </is>
      </c>
    </row>
    <row r="770">
      <c r="A770" t="inlineStr">
        <is>
          <t>46</t>
        </is>
      </c>
      <c r="B770" t="inlineStr">
        <is>
          <t>Resource 2.0 apricot 200ml</t>
        </is>
      </c>
      <c r="C770" t="inlineStr">
        <is>
          <t>formulation</t>
        </is>
      </c>
      <c r="D770" s="8" t="inlineStr">
        <is>
          <t>PASS</t>
        </is>
      </c>
      <c r="E770" t="inlineStr">
        <is>
          <t>liquid</t>
        </is>
      </c>
      <c r="F770" t="inlineStr">
        <is>
          <t>liquid</t>
        </is>
      </c>
      <c r="G770" t="inlineStr"/>
    </row>
    <row r="771">
      <c r="A771" t="inlineStr">
        <is>
          <t>46</t>
        </is>
      </c>
      <c r="B771" t="inlineStr">
        <is>
          <t>Resource 2.0 apricot 200ml</t>
        </is>
      </c>
      <c r="C771" t="inlineStr">
        <is>
          <t>route</t>
        </is>
      </c>
      <c r="D771" s="8" t="inlineStr">
        <is>
          <t>PASS</t>
        </is>
      </c>
      <c r="E771" t="inlineStr">
        <is>
          <t>oral</t>
        </is>
      </c>
      <c r="F771" t="inlineStr">
        <is>
          <t>oral</t>
        </is>
      </c>
      <c r="G771" t="inlineStr"/>
    </row>
    <row r="772">
      <c r="A772" t="inlineStr">
        <is>
          <t>46</t>
        </is>
      </c>
      <c r="B772" t="inlineStr">
        <is>
          <t>Resource 2.0 Fibre forest berry 200ml</t>
        </is>
      </c>
      <c r="C772" t="inlineStr">
        <is>
          <t>energy</t>
        </is>
      </c>
      <c r="D772" s="8" t="inlineStr">
        <is>
          <t>PASS</t>
        </is>
      </c>
      <c r="E772" t="inlineStr">
        <is>
          <t>200.0 kcal/100ml</t>
        </is>
      </c>
      <c r="F772" t="inlineStr">
        <is>
          <t>&gt;= 150.0 kcal/100ml</t>
        </is>
      </c>
      <c r="G772" t="inlineStr"/>
    </row>
    <row r="773">
      <c r="A773" t="inlineStr">
        <is>
          <t>46</t>
        </is>
      </c>
      <c r="B773" t="inlineStr">
        <is>
          <t>Resource 2.0 Fibre forest berry 200ml</t>
        </is>
      </c>
      <c r="C773" t="inlineStr">
        <is>
          <t>protein</t>
        </is>
      </c>
      <c r="D773" s="8" t="inlineStr">
        <is>
          <t>PASS</t>
        </is>
      </c>
      <c r="E773" t="inlineStr">
        <is>
          <t>9.0 g/100ml</t>
        </is>
      </c>
      <c r="F773" t="inlineStr">
        <is>
          <t>&gt;= 6.0 g/100ml</t>
        </is>
      </c>
      <c r="G773" t="inlineStr"/>
    </row>
    <row r="774">
      <c r="A774" t="inlineStr">
        <is>
          <t>46</t>
        </is>
      </c>
      <c r="B774" t="inlineStr">
        <is>
          <t>Resource 2.0 Fibre forest berry 200ml</t>
        </is>
      </c>
      <c r="C774" t="inlineStr">
        <is>
          <t>fat</t>
        </is>
      </c>
      <c r="D774" s="8" t="inlineStr">
        <is>
          <t>PASS</t>
        </is>
      </c>
      <c r="E774" t="inlineStr">
        <is>
          <t>8.7 g/100ml</t>
        </is>
      </c>
      <c r="F774" t="inlineStr">
        <is>
          <t>&gt;= 5.0 g/100ml</t>
        </is>
      </c>
      <c r="G774" t="inlineStr"/>
    </row>
    <row r="775">
      <c r="A775" t="inlineStr">
        <is>
          <t>46</t>
        </is>
      </c>
      <c r="B775" t="inlineStr">
        <is>
          <t>Resource 2.0 Fibre forest berry 200ml</t>
        </is>
      </c>
      <c r="C775" t="inlineStr">
        <is>
          <t>carbohydrates</t>
        </is>
      </c>
      <c r="D775" s="8" t="inlineStr">
        <is>
          <t>PASS</t>
        </is>
      </c>
      <c r="E775" t="inlineStr">
        <is>
          <t>20.0 g/100ml</t>
        </is>
      </c>
      <c r="F775" t="inlineStr">
        <is>
          <t>&gt;= 20.0 g/100ml</t>
        </is>
      </c>
      <c r="G775" t="inlineStr"/>
    </row>
    <row r="776">
      <c r="A776" t="inlineStr">
        <is>
          <t>46</t>
        </is>
      </c>
      <c r="B776" t="inlineStr">
        <is>
          <t>Resource 2.0 Fibre forest berry 200ml</t>
        </is>
      </c>
      <c r="C776" t="inlineStr">
        <is>
          <t>volume</t>
        </is>
      </c>
      <c r="D776" s="8" t="inlineStr">
        <is>
          <t>PASS</t>
        </is>
      </c>
      <c r="E776" t="inlineStr">
        <is>
          <t>200.0 ml</t>
        </is>
      </c>
      <c r="F776">
        <f> 200.0 ml</f>
        <v/>
      </c>
      <c r="G776" t="inlineStr"/>
    </row>
    <row r="777">
      <c r="A777" t="inlineStr">
        <is>
          <t>46</t>
        </is>
      </c>
      <c r="B777" t="inlineStr">
        <is>
          <t>Resource 2.0 Fibre forest berry 200ml</t>
        </is>
      </c>
      <c r="C777" t="inlineStr">
        <is>
          <t>fish_oil</t>
        </is>
      </c>
      <c r="D777" s="10" t="inlineStr">
        <is>
          <t>UNKNOWN</t>
        </is>
      </c>
      <c r="E777" t="inlineStr">
        <is>
          <t>N/A</t>
        </is>
      </c>
      <c r="F777" t="inlineStr">
        <is>
          <t>&gt;= 0.05 g/100ml</t>
        </is>
      </c>
      <c r="G777" t="inlineStr">
        <is>
          <t>Product has no value for 'fish_oil'</t>
        </is>
      </c>
    </row>
    <row r="778">
      <c r="A778" t="inlineStr">
        <is>
          <t>46</t>
        </is>
      </c>
      <c r="B778" t="inlineStr">
        <is>
          <t>Resource 2.0 Fibre forest berry 200ml</t>
        </is>
      </c>
      <c r="C778" t="inlineStr">
        <is>
          <t>l_arginine</t>
        </is>
      </c>
      <c r="D778" s="10" t="inlineStr">
        <is>
          <t>UNKNOWN</t>
        </is>
      </c>
      <c r="E778" t="inlineStr">
        <is>
          <t>N/A</t>
        </is>
      </c>
      <c r="F778" t="inlineStr">
        <is>
          <t>&gt;= 0.31 g/100ml</t>
        </is>
      </c>
      <c r="G778" t="inlineStr">
        <is>
          <t>Product has no value for 'l_arginine'</t>
        </is>
      </c>
    </row>
    <row r="779">
      <c r="A779" t="inlineStr">
        <is>
          <t>46</t>
        </is>
      </c>
      <c r="B779" t="inlineStr">
        <is>
          <t>Resource 2.0 Fibre forest berry 200ml</t>
        </is>
      </c>
      <c r="C779" t="inlineStr">
        <is>
          <t>formulation</t>
        </is>
      </c>
      <c r="D779" s="8" t="inlineStr">
        <is>
          <t>PASS</t>
        </is>
      </c>
      <c r="E779" t="inlineStr">
        <is>
          <t>liquid</t>
        </is>
      </c>
      <c r="F779" t="inlineStr">
        <is>
          <t>liquid</t>
        </is>
      </c>
      <c r="G779" t="inlineStr"/>
    </row>
    <row r="780">
      <c r="A780" t="inlineStr">
        <is>
          <t>46</t>
        </is>
      </c>
      <c r="B780" t="inlineStr">
        <is>
          <t>Resource 2.0 Fibre forest berry 200ml</t>
        </is>
      </c>
      <c r="C780" t="inlineStr">
        <is>
          <t>route</t>
        </is>
      </c>
      <c r="D780" s="8" t="inlineStr">
        <is>
          <t>PASS</t>
        </is>
      </c>
      <c r="E780" t="inlineStr">
        <is>
          <t>oral</t>
        </is>
      </c>
      <c r="F780" t="inlineStr">
        <is>
          <t>oral</t>
        </is>
      </c>
      <c r="G780" t="inlineStr"/>
    </row>
    <row r="781">
      <c r="A781" t="inlineStr">
        <is>
          <t>47</t>
        </is>
      </c>
      <c r="B781" t="inlineStr">
        <is>
          <t>Resource 2.0 vanilla 200ml</t>
        </is>
      </c>
      <c r="C781" t="inlineStr">
        <is>
          <t>energy</t>
        </is>
      </c>
      <c r="D781" s="8" t="inlineStr">
        <is>
          <t>PASS</t>
        </is>
      </c>
      <c r="E781" t="inlineStr">
        <is>
          <t>200.0 kcal/100ml</t>
        </is>
      </c>
      <c r="F781" t="inlineStr">
        <is>
          <t>&gt;= 150.0 kcal/100ml</t>
        </is>
      </c>
      <c r="G781" t="inlineStr"/>
    </row>
    <row r="782">
      <c r="A782" t="inlineStr">
        <is>
          <t>47</t>
        </is>
      </c>
      <c r="B782" t="inlineStr">
        <is>
          <t>Resource 2.0 vanilla 200ml</t>
        </is>
      </c>
      <c r="C782" t="inlineStr">
        <is>
          <t>protein</t>
        </is>
      </c>
      <c r="D782" s="8" t="inlineStr">
        <is>
          <t>PASS</t>
        </is>
      </c>
      <c r="E782" t="inlineStr">
        <is>
          <t>9.0 g/100ml</t>
        </is>
      </c>
      <c r="F782" t="inlineStr">
        <is>
          <t>&gt;= 6.0 g/100ml</t>
        </is>
      </c>
      <c r="G782" t="inlineStr"/>
    </row>
    <row r="783">
      <c r="A783" t="inlineStr">
        <is>
          <t>47</t>
        </is>
      </c>
      <c r="B783" t="inlineStr">
        <is>
          <t>Resource 2.0 vanilla 200ml</t>
        </is>
      </c>
      <c r="C783" t="inlineStr">
        <is>
          <t>fat</t>
        </is>
      </c>
      <c r="D783" s="8" t="inlineStr">
        <is>
          <t>PASS</t>
        </is>
      </c>
      <c r="E783" t="inlineStr">
        <is>
          <t>8.7 g/100ml</t>
        </is>
      </c>
      <c r="F783" t="inlineStr">
        <is>
          <t>&gt;= 5.0 g/100ml</t>
        </is>
      </c>
      <c r="G783" t="inlineStr"/>
    </row>
    <row r="784">
      <c r="A784" t="inlineStr">
        <is>
          <t>47</t>
        </is>
      </c>
      <c r="B784" t="inlineStr">
        <is>
          <t>Resource 2.0 vanilla 200ml</t>
        </is>
      </c>
      <c r="C784" t="inlineStr">
        <is>
          <t>carbohydrates</t>
        </is>
      </c>
      <c r="D784" s="8" t="inlineStr">
        <is>
          <t>PASS</t>
        </is>
      </c>
      <c r="E784" t="inlineStr">
        <is>
          <t>21.4 g/100ml</t>
        </is>
      </c>
      <c r="F784" t="inlineStr">
        <is>
          <t>&gt;= 20.0 g/100ml</t>
        </is>
      </c>
      <c r="G784" t="inlineStr"/>
    </row>
    <row r="785">
      <c r="A785" t="inlineStr">
        <is>
          <t>47</t>
        </is>
      </c>
      <c r="B785" t="inlineStr">
        <is>
          <t>Resource 2.0 vanilla 200ml</t>
        </is>
      </c>
      <c r="C785" t="inlineStr">
        <is>
          <t>volume</t>
        </is>
      </c>
      <c r="D785" s="8" t="inlineStr">
        <is>
          <t>PASS</t>
        </is>
      </c>
      <c r="E785" t="inlineStr">
        <is>
          <t>200.0 ml</t>
        </is>
      </c>
      <c r="F785">
        <f> 200.0 ml</f>
        <v/>
      </c>
      <c r="G785" t="inlineStr"/>
    </row>
    <row r="786">
      <c r="A786" t="inlineStr">
        <is>
          <t>47</t>
        </is>
      </c>
      <c r="B786" t="inlineStr">
        <is>
          <t>Resource 2.0 vanilla 200ml</t>
        </is>
      </c>
      <c r="C786" t="inlineStr">
        <is>
          <t>fish_oil</t>
        </is>
      </c>
      <c r="D786" s="10" t="inlineStr">
        <is>
          <t>UNKNOWN</t>
        </is>
      </c>
      <c r="E786" t="inlineStr">
        <is>
          <t>N/A</t>
        </is>
      </c>
      <c r="F786" t="inlineStr">
        <is>
          <t>&gt;= 0.05 g/100ml</t>
        </is>
      </c>
      <c r="G786" t="inlineStr">
        <is>
          <t>Product has no value for 'fish_oil'</t>
        </is>
      </c>
    </row>
    <row r="787">
      <c r="A787" t="inlineStr">
        <is>
          <t>47</t>
        </is>
      </c>
      <c r="B787" t="inlineStr">
        <is>
          <t>Resource 2.0 vanilla 200ml</t>
        </is>
      </c>
      <c r="C787" t="inlineStr">
        <is>
          <t>l_arginine</t>
        </is>
      </c>
      <c r="D787" s="10" t="inlineStr">
        <is>
          <t>UNKNOWN</t>
        </is>
      </c>
      <c r="E787" t="inlineStr">
        <is>
          <t>N/A</t>
        </is>
      </c>
      <c r="F787" t="inlineStr">
        <is>
          <t>&gt;= 0.31 g/100ml</t>
        </is>
      </c>
      <c r="G787" t="inlineStr">
        <is>
          <t>Product has no value for 'l_arginine'</t>
        </is>
      </c>
    </row>
    <row r="788">
      <c r="A788" t="inlineStr">
        <is>
          <t>47</t>
        </is>
      </c>
      <c r="B788" t="inlineStr">
        <is>
          <t>Resource 2.0 vanilla 200ml</t>
        </is>
      </c>
      <c r="C788" t="inlineStr">
        <is>
          <t>formulation</t>
        </is>
      </c>
      <c r="D788" s="8" t="inlineStr">
        <is>
          <t>PASS</t>
        </is>
      </c>
      <c r="E788" t="inlineStr">
        <is>
          <t>liquid</t>
        </is>
      </c>
      <c r="F788" t="inlineStr">
        <is>
          <t>liquid</t>
        </is>
      </c>
      <c r="G788" t="inlineStr"/>
    </row>
    <row r="789">
      <c r="A789" t="inlineStr">
        <is>
          <t>47</t>
        </is>
      </c>
      <c r="B789" t="inlineStr">
        <is>
          <t>Resource 2.0 vanilla 200ml</t>
        </is>
      </c>
      <c r="C789" t="inlineStr">
        <is>
          <t>route</t>
        </is>
      </c>
      <c r="D789" s="8" t="inlineStr">
        <is>
          <t>PASS</t>
        </is>
      </c>
      <c r="E789" t="inlineStr">
        <is>
          <t>oral</t>
        </is>
      </c>
      <c r="F789" t="inlineStr">
        <is>
          <t>oral</t>
        </is>
      </c>
      <c r="G789" t="inlineStr"/>
    </row>
    <row r="790">
      <c r="A790" t="inlineStr">
        <is>
          <t>47</t>
        </is>
      </c>
      <c r="B790" t="inlineStr">
        <is>
          <t>Resource 2.0 apricot 200ml</t>
        </is>
      </c>
      <c r="C790" t="inlineStr">
        <is>
          <t>energy</t>
        </is>
      </c>
      <c r="D790" s="8" t="inlineStr">
        <is>
          <t>PASS</t>
        </is>
      </c>
      <c r="E790" t="inlineStr">
        <is>
          <t>200.0 kcal/100ml</t>
        </is>
      </c>
      <c r="F790" t="inlineStr">
        <is>
          <t>&gt;= 150.0 kcal/100ml</t>
        </is>
      </c>
      <c r="G790" t="inlineStr"/>
    </row>
    <row r="791">
      <c r="A791" t="inlineStr">
        <is>
          <t>47</t>
        </is>
      </c>
      <c r="B791" t="inlineStr">
        <is>
          <t>Resource 2.0 apricot 200ml</t>
        </is>
      </c>
      <c r="C791" t="inlineStr">
        <is>
          <t>protein</t>
        </is>
      </c>
      <c r="D791" s="8" t="inlineStr">
        <is>
          <t>PASS</t>
        </is>
      </c>
      <c r="E791" t="inlineStr">
        <is>
          <t>9.0 g/100ml</t>
        </is>
      </c>
      <c r="F791" t="inlineStr">
        <is>
          <t>&gt;= 6.0 g/100ml</t>
        </is>
      </c>
      <c r="G791" t="inlineStr"/>
    </row>
    <row r="792">
      <c r="A792" t="inlineStr">
        <is>
          <t>47</t>
        </is>
      </c>
      <c r="B792" t="inlineStr">
        <is>
          <t>Resource 2.0 apricot 200ml</t>
        </is>
      </c>
      <c r="C792" t="inlineStr">
        <is>
          <t>fat</t>
        </is>
      </c>
      <c r="D792" s="8" t="inlineStr">
        <is>
          <t>PASS</t>
        </is>
      </c>
      <c r="E792" t="inlineStr">
        <is>
          <t>8.7 g/100ml</t>
        </is>
      </c>
      <c r="F792" t="inlineStr">
        <is>
          <t>&gt;= 5.0 g/100ml</t>
        </is>
      </c>
      <c r="G792" t="inlineStr"/>
    </row>
    <row r="793">
      <c r="A793" t="inlineStr">
        <is>
          <t>47</t>
        </is>
      </c>
      <c r="B793" t="inlineStr">
        <is>
          <t>Resource 2.0 apricot 200ml</t>
        </is>
      </c>
      <c r="C793" t="inlineStr">
        <is>
          <t>carbohydrates</t>
        </is>
      </c>
      <c r="D793" s="8" t="inlineStr">
        <is>
          <t>PASS</t>
        </is>
      </c>
      <c r="E793" t="inlineStr">
        <is>
          <t>21.4 g/100ml</t>
        </is>
      </c>
      <c r="F793" t="inlineStr">
        <is>
          <t>&gt;= 20.0 g/100ml</t>
        </is>
      </c>
      <c r="G793" t="inlineStr"/>
    </row>
    <row r="794">
      <c r="A794" t="inlineStr">
        <is>
          <t>47</t>
        </is>
      </c>
      <c r="B794" t="inlineStr">
        <is>
          <t>Resource 2.0 apricot 200ml</t>
        </is>
      </c>
      <c r="C794" t="inlineStr">
        <is>
          <t>volume</t>
        </is>
      </c>
      <c r="D794" s="8" t="inlineStr">
        <is>
          <t>PASS</t>
        </is>
      </c>
      <c r="E794" t="inlineStr">
        <is>
          <t>200.0 ml</t>
        </is>
      </c>
      <c r="F794">
        <f> 200.0 ml</f>
        <v/>
      </c>
      <c r="G794" t="inlineStr"/>
    </row>
    <row r="795">
      <c r="A795" t="inlineStr">
        <is>
          <t>47</t>
        </is>
      </c>
      <c r="B795" t="inlineStr">
        <is>
          <t>Resource 2.0 apricot 200ml</t>
        </is>
      </c>
      <c r="C795" t="inlineStr">
        <is>
          <t>fish_oil</t>
        </is>
      </c>
      <c r="D795" s="10" t="inlineStr">
        <is>
          <t>UNKNOWN</t>
        </is>
      </c>
      <c r="E795" t="inlineStr">
        <is>
          <t>N/A</t>
        </is>
      </c>
      <c r="F795" t="inlineStr">
        <is>
          <t>&gt;= 0.05 g/100ml</t>
        </is>
      </c>
      <c r="G795" t="inlineStr">
        <is>
          <t>Product has no value for 'fish_oil'</t>
        </is>
      </c>
    </row>
    <row r="796">
      <c r="A796" t="inlineStr">
        <is>
          <t>47</t>
        </is>
      </c>
      <c r="B796" t="inlineStr">
        <is>
          <t>Resource 2.0 apricot 200ml</t>
        </is>
      </c>
      <c r="C796" t="inlineStr">
        <is>
          <t>l_arginine</t>
        </is>
      </c>
      <c r="D796" s="10" t="inlineStr">
        <is>
          <t>UNKNOWN</t>
        </is>
      </c>
      <c r="E796" t="inlineStr">
        <is>
          <t>N/A</t>
        </is>
      </c>
      <c r="F796" t="inlineStr">
        <is>
          <t>&gt;= 0.31 g/100ml</t>
        </is>
      </c>
      <c r="G796" t="inlineStr">
        <is>
          <t>Product has no value for 'l_arginine'</t>
        </is>
      </c>
    </row>
    <row r="797">
      <c r="A797" t="inlineStr">
        <is>
          <t>47</t>
        </is>
      </c>
      <c r="B797" t="inlineStr">
        <is>
          <t>Resource 2.0 apricot 200ml</t>
        </is>
      </c>
      <c r="C797" t="inlineStr">
        <is>
          <t>formulation</t>
        </is>
      </c>
      <c r="D797" s="8" t="inlineStr">
        <is>
          <t>PASS</t>
        </is>
      </c>
      <c r="E797" t="inlineStr">
        <is>
          <t>liquid</t>
        </is>
      </c>
      <c r="F797" t="inlineStr">
        <is>
          <t>liquid</t>
        </is>
      </c>
      <c r="G797" t="inlineStr"/>
    </row>
    <row r="798">
      <c r="A798" t="inlineStr">
        <is>
          <t>47</t>
        </is>
      </c>
      <c r="B798" t="inlineStr">
        <is>
          <t>Resource 2.0 apricot 200ml</t>
        </is>
      </c>
      <c r="C798" t="inlineStr">
        <is>
          <t>route</t>
        </is>
      </c>
      <c r="D798" s="8" t="inlineStr">
        <is>
          <t>PASS</t>
        </is>
      </c>
      <c r="E798" t="inlineStr">
        <is>
          <t>oral</t>
        </is>
      </c>
      <c r="F798" t="inlineStr">
        <is>
          <t>oral</t>
        </is>
      </c>
      <c r="G798" t="inlineStr"/>
    </row>
    <row r="799">
      <c r="A799" t="inlineStr">
        <is>
          <t>47</t>
        </is>
      </c>
      <c r="B799" t="inlineStr">
        <is>
          <t>Resource 2.0 Fibre forest berry 200ml</t>
        </is>
      </c>
      <c r="C799" t="inlineStr">
        <is>
          <t>energy</t>
        </is>
      </c>
      <c r="D799" s="8" t="inlineStr">
        <is>
          <t>PASS</t>
        </is>
      </c>
      <c r="E799" t="inlineStr">
        <is>
          <t>200.0 kcal/100ml</t>
        </is>
      </c>
      <c r="F799" t="inlineStr">
        <is>
          <t>&gt;= 150.0 kcal/100ml</t>
        </is>
      </c>
      <c r="G799" t="inlineStr"/>
    </row>
    <row r="800">
      <c r="A800" t="inlineStr">
        <is>
          <t>47</t>
        </is>
      </c>
      <c r="B800" t="inlineStr">
        <is>
          <t>Resource 2.0 Fibre forest berry 200ml</t>
        </is>
      </c>
      <c r="C800" t="inlineStr">
        <is>
          <t>protein</t>
        </is>
      </c>
      <c r="D800" s="8" t="inlineStr">
        <is>
          <t>PASS</t>
        </is>
      </c>
      <c r="E800" t="inlineStr">
        <is>
          <t>9.0 g/100ml</t>
        </is>
      </c>
      <c r="F800" t="inlineStr">
        <is>
          <t>&gt;= 6.0 g/100ml</t>
        </is>
      </c>
      <c r="G800" t="inlineStr"/>
    </row>
    <row r="801">
      <c r="A801" t="inlineStr">
        <is>
          <t>47</t>
        </is>
      </c>
      <c r="B801" t="inlineStr">
        <is>
          <t>Resource 2.0 Fibre forest berry 200ml</t>
        </is>
      </c>
      <c r="C801" t="inlineStr">
        <is>
          <t>fat</t>
        </is>
      </c>
      <c r="D801" s="8" t="inlineStr">
        <is>
          <t>PASS</t>
        </is>
      </c>
      <c r="E801" t="inlineStr">
        <is>
          <t>8.7 g/100ml</t>
        </is>
      </c>
      <c r="F801" t="inlineStr">
        <is>
          <t>&gt;= 5.0 g/100ml</t>
        </is>
      </c>
      <c r="G801" t="inlineStr"/>
    </row>
    <row r="802">
      <c r="A802" t="inlineStr">
        <is>
          <t>47</t>
        </is>
      </c>
      <c r="B802" t="inlineStr">
        <is>
          <t>Resource 2.0 Fibre forest berry 200ml</t>
        </is>
      </c>
      <c r="C802" t="inlineStr">
        <is>
          <t>carbohydrates</t>
        </is>
      </c>
      <c r="D802" s="8" t="inlineStr">
        <is>
          <t>PASS</t>
        </is>
      </c>
      <c r="E802" t="inlineStr">
        <is>
          <t>20.0 g/100ml</t>
        </is>
      </c>
      <c r="F802" t="inlineStr">
        <is>
          <t>&gt;= 20.0 g/100ml</t>
        </is>
      </c>
      <c r="G802" t="inlineStr"/>
    </row>
    <row r="803">
      <c r="A803" t="inlineStr">
        <is>
          <t>47</t>
        </is>
      </c>
      <c r="B803" t="inlineStr">
        <is>
          <t>Resource 2.0 Fibre forest berry 200ml</t>
        </is>
      </c>
      <c r="C803" t="inlineStr">
        <is>
          <t>volume</t>
        </is>
      </c>
      <c r="D803" s="8" t="inlineStr">
        <is>
          <t>PASS</t>
        </is>
      </c>
      <c r="E803" t="inlineStr">
        <is>
          <t>200.0 ml</t>
        </is>
      </c>
      <c r="F803">
        <f> 200.0 ml</f>
        <v/>
      </c>
      <c r="G803" t="inlineStr"/>
    </row>
    <row r="804">
      <c r="A804" t="inlineStr">
        <is>
          <t>47</t>
        </is>
      </c>
      <c r="B804" t="inlineStr">
        <is>
          <t>Resource 2.0 Fibre forest berry 200ml</t>
        </is>
      </c>
      <c r="C804" t="inlineStr">
        <is>
          <t>fish_oil</t>
        </is>
      </c>
      <c r="D804" s="10" t="inlineStr">
        <is>
          <t>UNKNOWN</t>
        </is>
      </c>
      <c r="E804" t="inlineStr">
        <is>
          <t>N/A</t>
        </is>
      </c>
      <c r="F804" t="inlineStr">
        <is>
          <t>&gt;= 0.05 g/100ml</t>
        </is>
      </c>
      <c r="G804" t="inlineStr">
        <is>
          <t>Product has no value for 'fish_oil'</t>
        </is>
      </c>
    </row>
    <row r="805">
      <c r="A805" t="inlineStr">
        <is>
          <t>47</t>
        </is>
      </c>
      <c r="B805" t="inlineStr">
        <is>
          <t>Resource 2.0 Fibre forest berry 200ml</t>
        </is>
      </c>
      <c r="C805" t="inlineStr">
        <is>
          <t>l_arginine</t>
        </is>
      </c>
      <c r="D805" s="10" t="inlineStr">
        <is>
          <t>UNKNOWN</t>
        </is>
      </c>
      <c r="E805" t="inlineStr">
        <is>
          <t>N/A</t>
        </is>
      </c>
      <c r="F805" t="inlineStr">
        <is>
          <t>&gt;= 0.31 g/100ml</t>
        </is>
      </c>
      <c r="G805" t="inlineStr">
        <is>
          <t>Product has no value for 'l_arginine'</t>
        </is>
      </c>
    </row>
    <row r="806">
      <c r="A806" t="inlineStr">
        <is>
          <t>47</t>
        </is>
      </c>
      <c r="B806" t="inlineStr">
        <is>
          <t>Resource 2.0 Fibre forest berry 200ml</t>
        </is>
      </c>
      <c r="C806" t="inlineStr">
        <is>
          <t>formulation</t>
        </is>
      </c>
      <c r="D806" s="8" t="inlineStr">
        <is>
          <t>PASS</t>
        </is>
      </c>
      <c r="E806" t="inlineStr">
        <is>
          <t>liquid</t>
        </is>
      </c>
      <c r="F806" t="inlineStr">
        <is>
          <t>liquid</t>
        </is>
      </c>
      <c r="G806" t="inlineStr"/>
    </row>
    <row r="807">
      <c r="A807" t="inlineStr">
        <is>
          <t>47</t>
        </is>
      </c>
      <c r="B807" t="inlineStr">
        <is>
          <t>Resource 2.0 Fibre forest berry 200ml</t>
        </is>
      </c>
      <c r="C807" t="inlineStr">
        <is>
          <t>route</t>
        </is>
      </c>
      <c r="D807" s="8" t="inlineStr">
        <is>
          <t>PASS</t>
        </is>
      </c>
      <c r="E807" t="inlineStr">
        <is>
          <t>oral</t>
        </is>
      </c>
      <c r="F807" t="inlineStr">
        <is>
          <t>oral</t>
        </is>
      </c>
      <c r="G807" t="inlineStr"/>
    </row>
    <row r="808">
      <c r="A808" t="inlineStr">
        <is>
          <t>48</t>
        </is>
      </c>
      <c r="B808" t="inlineStr">
        <is>
          <t>Resource 2.0 vanilla 200ml</t>
        </is>
      </c>
      <c r="C808" t="inlineStr">
        <is>
          <t>energy</t>
        </is>
      </c>
      <c r="D808" s="8" t="inlineStr">
        <is>
          <t>PASS</t>
        </is>
      </c>
      <c r="E808" t="inlineStr">
        <is>
          <t>200.0 kcal/100ml</t>
        </is>
      </c>
      <c r="F808" t="inlineStr">
        <is>
          <t>&gt;= 150.0 kcal/100ml</t>
        </is>
      </c>
      <c r="G808" t="inlineStr"/>
    </row>
    <row r="809">
      <c r="A809" t="inlineStr">
        <is>
          <t>48</t>
        </is>
      </c>
      <c r="B809" t="inlineStr">
        <is>
          <t>Resource 2.0 vanilla 200ml</t>
        </is>
      </c>
      <c r="C809" t="inlineStr">
        <is>
          <t>protein</t>
        </is>
      </c>
      <c r="D809" s="8" t="inlineStr">
        <is>
          <t>PASS</t>
        </is>
      </c>
      <c r="E809" t="inlineStr">
        <is>
          <t>9.0 g/100ml</t>
        </is>
      </c>
      <c r="F809" t="inlineStr">
        <is>
          <t>&gt;= 10.0 g/100ml</t>
        </is>
      </c>
      <c r="G809" t="inlineStr"/>
    </row>
    <row r="810">
      <c r="A810" t="inlineStr">
        <is>
          <t>48</t>
        </is>
      </c>
      <c r="B810" t="inlineStr">
        <is>
          <t>Resource 2.0 vanilla 200ml</t>
        </is>
      </c>
      <c r="C810" t="inlineStr">
        <is>
          <t>fat</t>
        </is>
      </c>
      <c r="D810" s="8" t="inlineStr">
        <is>
          <t>PASS</t>
        </is>
      </c>
      <c r="E810" t="inlineStr">
        <is>
          <t>8.7 g/100ml</t>
        </is>
      </c>
      <c r="F810" t="inlineStr">
        <is>
          <t>&gt;= 5.5 g/100ml</t>
        </is>
      </c>
      <c r="G810" t="inlineStr"/>
    </row>
    <row r="811">
      <c r="A811" t="inlineStr">
        <is>
          <t>48</t>
        </is>
      </c>
      <c r="B811" t="inlineStr">
        <is>
          <t>Resource 2.0 vanilla 200ml</t>
        </is>
      </c>
      <c r="C811" t="inlineStr">
        <is>
          <t>carbohydrates</t>
        </is>
      </c>
      <c r="D811" s="8" t="inlineStr">
        <is>
          <t>PASS</t>
        </is>
      </c>
      <c r="E811" t="inlineStr">
        <is>
          <t>21.4 g/100ml</t>
        </is>
      </c>
      <c r="F811" t="inlineStr">
        <is>
          <t>&gt;= 15.0 g/100ml</t>
        </is>
      </c>
      <c r="G811" t="inlineStr"/>
    </row>
    <row r="812">
      <c r="A812" t="inlineStr">
        <is>
          <t>48</t>
        </is>
      </c>
      <c r="B812" t="inlineStr">
        <is>
          <t>Resource 2.0 vanilla 200ml</t>
        </is>
      </c>
      <c r="C812" t="inlineStr">
        <is>
          <t>volume</t>
        </is>
      </c>
      <c r="D812" s="8" t="inlineStr">
        <is>
          <t>PASS</t>
        </is>
      </c>
      <c r="E812" t="inlineStr">
        <is>
          <t>200.0 ml</t>
        </is>
      </c>
      <c r="F812">
        <f> 200.0 ml</f>
        <v/>
      </c>
      <c r="G812" t="inlineStr"/>
    </row>
    <row r="813">
      <c r="A813" t="inlineStr">
        <is>
          <t>48</t>
        </is>
      </c>
      <c r="B813" t="inlineStr">
        <is>
          <t>Resource 2.0 vanilla 200ml</t>
        </is>
      </c>
      <c r="C813" t="inlineStr">
        <is>
          <t>l_arginine</t>
        </is>
      </c>
      <c r="D813" s="10" t="inlineStr">
        <is>
          <t>UNKNOWN</t>
        </is>
      </c>
      <c r="E813" t="inlineStr">
        <is>
          <t>N/A</t>
        </is>
      </c>
      <c r="F813" t="inlineStr">
        <is>
          <t>&gt;= 0.39 g/100ml</t>
        </is>
      </c>
      <c r="G813" t="inlineStr">
        <is>
          <t>Product has no value for 'l_arginine'</t>
        </is>
      </c>
    </row>
    <row r="814">
      <c r="A814" t="inlineStr">
        <is>
          <t>48</t>
        </is>
      </c>
      <c r="B814" t="inlineStr">
        <is>
          <t>Resource 2.0 vanilla 200ml</t>
        </is>
      </c>
      <c r="C814" t="inlineStr">
        <is>
          <t>formulation</t>
        </is>
      </c>
      <c r="D814" s="8" t="inlineStr">
        <is>
          <t>PASS</t>
        </is>
      </c>
      <c r="E814" t="inlineStr">
        <is>
          <t>liquid</t>
        </is>
      </c>
      <c r="F814" t="inlineStr">
        <is>
          <t>liquid</t>
        </is>
      </c>
      <c r="G814" t="inlineStr"/>
    </row>
    <row r="815">
      <c r="A815" t="inlineStr">
        <is>
          <t>48</t>
        </is>
      </c>
      <c r="B815" t="inlineStr">
        <is>
          <t>Resource 2.0 vanilla 200ml</t>
        </is>
      </c>
      <c r="C815" t="inlineStr">
        <is>
          <t>route</t>
        </is>
      </c>
      <c r="D815" s="8" t="inlineStr">
        <is>
          <t>PASS</t>
        </is>
      </c>
      <c r="E815" t="inlineStr">
        <is>
          <t>oral</t>
        </is>
      </c>
      <c r="F815" t="inlineStr">
        <is>
          <t>oral</t>
        </is>
      </c>
      <c r="G815" t="inlineStr"/>
    </row>
    <row r="816">
      <c r="A816" t="inlineStr">
        <is>
          <t>48</t>
        </is>
      </c>
      <c r="B816" t="inlineStr">
        <is>
          <t>Resource 2.0 apricot 200ml</t>
        </is>
      </c>
      <c r="C816" t="inlineStr">
        <is>
          <t>energy</t>
        </is>
      </c>
      <c r="D816" s="8" t="inlineStr">
        <is>
          <t>PASS</t>
        </is>
      </c>
      <c r="E816" t="inlineStr">
        <is>
          <t>200.0 kcal/100ml</t>
        </is>
      </c>
      <c r="F816" t="inlineStr">
        <is>
          <t>&gt;= 150.0 kcal/100ml</t>
        </is>
      </c>
      <c r="G816" t="inlineStr"/>
    </row>
    <row r="817">
      <c r="A817" t="inlineStr">
        <is>
          <t>48</t>
        </is>
      </c>
      <c r="B817" t="inlineStr">
        <is>
          <t>Resource 2.0 apricot 200ml</t>
        </is>
      </c>
      <c r="C817" t="inlineStr">
        <is>
          <t>protein</t>
        </is>
      </c>
      <c r="D817" s="8" t="inlineStr">
        <is>
          <t>PASS</t>
        </is>
      </c>
      <c r="E817" t="inlineStr">
        <is>
          <t>9.0 g/100ml</t>
        </is>
      </c>
      <c r="F817" t="inlineStr">
        <is>
          <t>&gt;= 10.0 g/100ml</t>
        </is>
      </c>
      <c r="G817" t="inlineStr"/>
    </row>
    <row r="818">
      <c r="A818" t="inlineStr">
        <is>
          <t>48</t>
        </is>
      </c>
      <c r="B818" t="inlineStr">
        <is>
          <t>Resource 2.0 apricot 200ml</t>
        </is>
      </c>
      <c r="C818" t="inlineStr">
        <is>
          <t>fat</t>
        </is>
      </c>
      <c r="D818" s="8" t="inlineStr">
        <is>
          <t>PASS</t>
        </is>
      </c>
      <c r="E818" t="inlineStr">
        <is>
          <t>8.7 g/100ml</t>
        </is>
      </c>
      <c r="F818" t="inlineStr">
        <is>
          <t>&gt;= 5.5 g/100ml</t>
        </is>
      </c>
      <c r="G818" t="inlineStr"/>
    </row>
    <row r="819">
      <c r="A819" t="inlineStr">
        <is>
          <t>48</t>
        </is>
      </c>
      <c r="B819" t="inlineStr">
        <is>
          <t>Resource 2.0 apricot 200ml</t>
        </is>
      </c>
      <c r="C819" t="inlineStr">
        <is>
          <t>carbohydrates</t>
        </is>
      </c>
      <c r="D819" s="8" t="inlineStr">
        <is>
          <t>PASS</t>
        </is>
      </c>
      <c r="E819" t="inlineStr">
        <is>
          <t>21.4 g/100ml</t>
        </is>
      </c>
      <c r="F819" t="inlineStr">
        <is>
          <t>&gt;= 15.0 g/100ml</t>
        </is>
      </c>
      <c r="G819" t="inlineStr"/>
    </row>
    <row r="820">
      <c r="A820" t="inlineStr">
        <is>
          <t>48</t>
        </is>
      </c>
      <c r="B820" t="inlineStr">
        <is>
          <t>Resource 2.0 apricot 200ml</t>
        </is>
      </c>
      <c r="C820" t="inlineStr">
        <is>
          <t>volume</t>
        </is>
      </c>
      <c r="D820" s="8" t="inlineStr">
        <is>
          <t>PASS</t>
        </is>
      </c>
      <c r="E820" t="inlineStr">
        <is>
          <t>200.0 ml</t>
        </is>
      </c>
      <c r="F820">
        <f> 200.0 ml</f>
        <v/>
      </c>
      <c r="G820" t="inlineStr"/>
    </row>
    <row r="821">
      <c r="A821" t="inlineStr">
        <is>
          <t>48</t>
        </is>
      </c>
      <c r="B821" t="inlineStr">
        <is>
          <t>Resource 2.0 apricot 200ml</t>
        </is>
      </c>
      <c r="C821" t="inlineStr">
        <is>
          <t>l_arginine</t>
        </is>
      </c>
      <c r="D821" s="10" t="inlineStr">
        <is>
          <t>UNKNOWN</t>
        </is>
      </c>
      <c r="E821" t="inlineStr">
        <is>
          <t>N/A</t>
        </is>
      </c>
      <c r="F821" t="inlineStr">
        <is>
          <t>&gt;= 0.39 g/100ml</t>
        </is>
      </c>
      <c r="G821" t="inlineStr">
        <is>
          <t>Product has no value for 'l_arginine'</t>
        </is>
      </c>
    </row>
    <row r="822">
      <c r="A822" t="inlineStr">
        <is>
          <t>48</t>
        </is>
      </c>
      <c r="B822" t="inlineStr">
        <is>
          <t>Resource 2.0 apricot 200ml</t>
        </is>
      </c>
      <c r="C822" t="inlineStr">
        <is>
          <t>formulation</t>
        </is>
      </c>
      <c r="D822" s="8" t="inlineStr">
        <is>
          <t>PASS</t>
        </is>
      </c>
      <c r="E822" t="inlineStr">
        <is>
          <t>liquid</t>
        </is>
      </c>
      <c r="F822" t="inlineStr">
        <is>
          <t>liquid</t>
        </is>
      </c>
      <c r="G822" t="inlineStr"/>
    </row>
    <row r="823">
      <c r="A823" t="inlineStr">
        <is>
          <t>48</t>
        </is>
      </c>
      <c r="B823" t="inlineStr">
        <is>
          <t>Resource 2.0 apricot 200ml</t>
        </is>
      </c>
      <c r="C823" t="inlineStr">
        <is>
          <t>route</t>
        </is>
      </c>
      <c r="D823" s="8" t="inlineStr">
        <is>
          <t>PASS</t>
        </is>
      </c>
      <c r="E823" t="inlineStr">
        <is>
          <t>oral</t>
        </is>
      </c>
      <c r="F823" t="inlineStr">
        <is>
          <t>oral</t>
        </is>
      </c>
      <c r="G823" t="inlineStr"/>
    </row>
    <row r="824">
      <c r="A824" t="inlineStr">
        <is>
          <t>48</t>
        </is>
      </c>
      <c r="B824" t="inlineStr">
        <is>
          <t>Resource 2.0 Fibre forest berry 200ml</t>
        </is>
      </c>
      <c r="C824" t="inlineStr">
        <is>
          <t>energy</t>
        </is>
      </c>
      <c r="D824" s="8" t="inlineStr">
        <is>
          <t>PASS</t>
        </is>
      </c>
      <c r="E824" t="inlineStr">
        <is>
          <t>200.0 kcal/100ml</t>
        </is>
      </c>
      <c r="F824" t="inlineStr">
        <is>
          <t>&gt;= 150.0 kcal/100ml</t>
        </is>
      </c>
      <c r="G824" t="inlineStr"/>
    </row>
    <row r="825">
      <c r="A825" t="inlineStr">
        <is>
          <t>48</t>
        </is>
      </c>
      <c r="B825" t="inlineStr">
        <is>
          <t>Resource 2.0 Fibre forest berry 200ml</t>
        </is>
      </c>
      <c r="C825" t="inlineStr">
        <is>
          <t>protein</t>
        </is>
      </c>
      <c r="D825" s="8" t="inlineStr">
        <is>
          <t>PASS</t>
        </is>
      </c>
      <c r="E825" t="inlineStr">
        <is>
          <t>9.0 g/100ml</t>
        </is>
      </c>
      <c r="F825" t="inlineStr">
        <is>
          <t>&gt;= 10.0 g/100ml</t>
        </is>
      </c>
      <c r="G825" t="inlineStr"/>
    </row>
    <row r="826">
      <c r="A826" t="inlineStr">
        <is>
          <t>48</t>
        </is>
      </c>
      <c r="B826" t="inlineStr">
        <is>
          <t>Resource 2.0 Fibre forest berry 200ml</t>
        </is>
      </c>
      <c r="C826" t="inlineStr">
        <is>
          <t>fat</t>
        </is>
      </c>
      <c r="D826" s="8" t="inlineStr">
        <is>
          <t>PASS</t>
        </is>
      </c>
      <c r="E826" t="inlineStr">
        <is>
          <t>8.7 g/100ml</t>
        </is>
      </c>
      <c r="F826" t="inlineStr">
        <is>
          <t>&gt;= 5.5 g/100ml</t>
        </is>
      </c>
      <c r="G826" t="inlineStr"/>
    </row>
    <row r="827">
      <c r="A827" t="inlineStr">
        <is>
          <t>48</t>
        </is>
      </c>
      <c r="B827" t="inlineStr">
        <is>
          <t>Resource 2.0 Fibre forest berry 200ml</t>
        </is>
      </c>
      <c r="C827" t="inlineStr">
        <is>
          <t>carbohydrates</t>
        </is>
      </c>
      <c r="D827" s="8" t="inlineStr">
        <is>
          <t>PASS</t>
        </is>
      </c>
      <c r="E827" t="inlineStr">
        <is>
          <t>20.0 g/100ml</t>
        </is>
      </c>
      <c r="F827" t="inlineStr">
        <is>
          <t>&gt;= 15.0 g/100ml</t>
        </is>
      </c>
      <c r="G827" t="inlineStr"/>
    </row>
    <row r="828">
      <c r="A828" t="inlineStr">
        <is>
          <t>48</t>
        </is>
      </c>
      <c r="B828" t="inlineStr">
        <is>
          <t>Resource 2.0 Fibre forest berry 200ml</t>
        </is>
      </c>
      <c r="C828" t="inlineStr">
        <is>
          <t>volume</t>
        </is>
      </c>
      <c r="D828" s="8" t="inlineStr">
        <is>
          <t>PASS</t>
        </is>
      </c>
      <c r="E828" t="inlineStr">
        <is>
          <t>200.0 ml</t>
        </is>
      </c>
      <c r="F828">
        <f> 200.0 ml</f>
        <v/>
      </c>
      <c r="G828" t="inlineStr"/>
    </row>
    <row r="829">
      <c r="A829" t="inlineStr">
        <is>
          <t>48</t>
        </is>
      </c>
      <c r="B829" t="inlineStr">
        <is>
          <t>Resource 2.0 Fibre forest berry 200ml</t>
        </is>
      </c>
      <c r="C829" t="inlineStr">
        <is>
          <t>l_arginine</t>
        </is>
      </c>
      <c r="D829" s="10" t="inlineStr">
        <is>
          <t>UNKNOWN</t>
        </is>
      </c>
      <c r="E829" t="inlineStr">
        <is>
          <t>N/A</t>
        </is>
      </c>
      <c r="F829" t="inlineStr">
        <is>
          <t>&gt;= 0.39 g/100ml</t>
        </is>
      </c>
      <c r="G829" t="inlineStr">
        <is>
          <t>Product has no value for 'l_arginine'</t>
        </is>
      </c>
    </row>
    <row r="830">
      <c r="A830" t="inlineStr">
        <is>
          <t>48</t>
        </is>
      </c>
      <c r="B830" t="inlineStr">
        <is>
          <t>Resource 2.0 Fibre forest berry 200ml</t>
        </is>
      </c>
      <c r="C830" t="inlineStr">
        <is>
          <t>formulation</t>
        </is>
      </c>
      <c r="D830" s="8" t="inlineStr">
        <is>
          <t>PASS</t>
        </is>
      </c>
      <c r="E830" t="inlineStr">
        <is>
          <t>liquid</t>
        </is>
      </c>
      <c r="F830" t="inlineStr">
        <is>
          <t>liquid</t>
        </is>
      </c>
      <c r="G830" t="inlineStr"/>
    </row>
    <row r="831">
      <c r="A831" t="inlineStr">
        <is>
          <t>48</t>
        </is>
      </c>
      <c r="B831" t="inlineStr">
        <is>
          <t>Resource 2.0 Fibre forest berry 200ml</t>
        </is>
      </c>
      <c r="C831" t="inlineStr">
        <is>
          <t>route</t>
        </is>
      </c>
      <c r="D831" s="8" t="inlineStr">
        <is>
          <t>PASS</t>
        </is>
      </c>
      <c r="E831" t="inlineStr">
        <is>
          <t>oral</t>
        </is>
      </c>
      <c r="F831" t="inlineStr">
        <is>
          <t>oral</t>
        </is>
      </c>
      <c r="G831" t="inlineStr"/>
    </row>
    <row r="832">
      <c r="A832" t="inlineStr">
        <is>
          <t>49</t>
        </is>
      </c>
      <c r="B832" t="inlineStr">
        <is>
          <t>Resource 2.0 vanilla 200ml</t>
        </is>
      </c>
      <c r="C832" t="inlineStr">
        <is>
          <t>energy</t>
        </is>
      </c>
      <c r="D832" s="8" t="inlineStr">
        <is>
          <t>PASS</t>
        </is>
      </c>
      <c r="E832" t="inlineStr">
        <is>
          <t>200.0 kcal/100ml</t>
        </is>
      </c>
      <c r="F832" t="inlineStr">
        <is>
          <t>&gt;= 144.0 kcal/100ml</t>
        </is>
      </c>
      <c r="G832" t="inlineStr"/>
    </row>
    <row r="833">
      <c r="A833" t="inlineStr">
        <is>
          <t>49</t>
        </is>
      </c>
      <c r="B833" t="inlineStr">
        <is>
          <t>Resource 2.0 vanilla 200ml</t>
        </is>
      </c>
      <c r="C833" t="inlineStr">
        <is>
          <t>osmolarity</t>
        </is>
      </c>
      <c r="D833" s="8" t="inlineStr">
        <is>
          <t>PASS</t>
        </is>
      </c>
      <c r="E833" t="inlineStr">
        <is>
          <t>520.0 mOsm/l</t>
        </is>
      </c>
      <c r="F833" t="inlineStr">
        <is>
          <t>&lt;= 680.0 mOsm/l</t>
        </is>
      </c>
      <c r="G833" t="inlineStr"/>
    </row>
    <row r="834">
      <c r="A834" t="inlineStr">
        <is>
          <t>49</t>
        </is>
      </c>
      <c r="B834" t="inlineStr">
        <is>
          <t>Resource 2.0 vanilla 200ml</t>
        </is>
      </c>
      <c r="C834" t="inlineStr">
        <is>
          <t>protein</t>
        </is>
      </c>
      <c r="D834" s="8" t="inlineStr">
        <is>
          <t>PASS</t>
        </is>
      </c>
      <c r="E834" t="inlineStr">
        <is>
          <t>9.0 g/100ml</t>
        </is>
      </c>
      <c r="F834" t="inlineStr">
        <is>
          <t>&gt;= 7.6 g/100ml</t>
        </is>
      </c>
      <c r="G834" t="inlineStr"/>
    </row>
    <row r="835">
      <c r="A835" t="inlineStr">
        <is>
          <t>49</t>
        </is>
      </c>
      <c r="B835" t="inlineStr">
        <is>
          <t>Resource 2.0 vanilla 200ml</t>
        </is>
      </c>
      <c r="C835" t="inlineStr">
        <is>
          <t>fat</t>
        </is>
      </c>
      <c r="D835" s="8" t="inlineStr">
        <is>
          <t>PASS</t>
        </is>
      </c>
      <c r="E835" t="inlineStr">
        <is>
          <t>8.7 g/100ml</t>
        </is>
      </c>
      <c r="F835" t="inlineStr">
        <is>
          <t>&gt;= 3.59 g/100ml</t>
        </is>
      </c>
      <c r="G835" t="inlineStr"/>
    </row>
    <row r="836">
      <c r="A836" t="inlineStr">
        <is>
          <t>49</t>
        </is>
      </c>
      <c r="B836" t="inlineStr">
        <is>
          <t>Resource 2.0 vanilla 200ml</t>
        </is>
      </c>
      <c r="C836" t="inlineStr">
        <is>
          <t>carbohydrates</t>
        </is>
      </c>
      <c r="D836" s="8" t="inlineStr">
        <is>
          <t>PASS</t>
        </is>
      </c>
      <c r="E836" t="inlineStr">
        <is>
          <t>21.4 g/100ml</t>
        </is>
      </c>
      <c r="F836" t="inlineStr">
        <is>
          <t>&gt;= 15.0 g/100ml</t>
        </is>
      </c>
      <c r="G836" t="inlineStr"/>
    </row>
    <row r="837">
      <c r="A837" t="inlineStr">
        <is>
          <t>49</t>
        </is>
      </c>
      <c r="B837" t="inlineStr">
        <is>
          <t>Resource 2.0 vanilla 200ml</t>
        </is>
      </c>
      <c r="C837" t="inlineStr">
        <is>
          <t>volume</t>
        </is>
      </c>
      <c r="D837" s="8" t="inlineStr">
        <is>
          <t>PASS</t>
        </is>
      </c>
      <c r="E837" t="inlineStr">
        <is>
          <t>200.0 ml</t>
        </is>
      </c>
      <c r="F837">
        <f> 200.0 ml</f>
        <v/>
      </c>
      <c r="G837" t="inlineStr"/>
    </row>
    <row r="838">
      <c r="A838" t="inlineStr">
        <is>
          <t>49</t>
        </is>
      </c>
      <c r="B838" t="inlineStr">
        <is>
          <t>Resource 2.0 vanilla 200ml</t>
        </is>
      </c>
      <c r="C838" t="inlineStr">
        <is>
          <t>l_arginine</t>
        </is>
      </c>
      <c r="D838" s="10" t="inlineStr">
        <is>
          <t>UNKNOWN</t>
        </is>
      </c>
      <c r="E838" t="inlineStr">
        <is>
          <t>N/A</t>
        </is>
      </c>
      <c r="F838" t="inlineStr">
        <is>
          <t>&gt;= 0.39 g/100ml</t>
        </is>
      </c>
      <c r="G838" t="inlineStr">
        <is>
          <t>Product has no value for 'l_arginine'</t>
        </is>
      </c>
    </row>
    <row r="839">
      <c r="A839" t="inlineStr">
        <is>
          <t>49</t>
        </is>
      </c>
      <c r="B839" t="inlineStr">
        <is>
          <t>Resource 2.0 vanilla 200ml</t>
        </is>
      </c>
      <c r="C839" t="inlineStr">
        <is>
          <t>formulation</t>
        </is>
      </c>
      <c r="D839" s="8" t="inlineStr">
        <is>
          <t>PASS</t>
        </is>
      </c>
      <c r="E839" t="inlineStr">
        <is>
          <t>liquid</t>
        </is>
      </c>
      <c r="F839" t="inlineStr">
        <is>
          <t>liquid</t>
        </is>
      </c>
      <c r="G839" t="inlineStr"/>
    </row>
    <row r="840">
      <c r="A840" t="inlineStr">
        <is>
          <t>49</t>
        </is>
      </c>
      <c r="B840" t="inlineStr">
        <is>
          <t>Resource 2.0 vanilla 200ml</t>
        </is>
      </c>
      <c r="C840" t="inlineStr">
        <is>
          <t>route</t>
        </is>
      </c>
      <c r="D840" s="8" t="inlineStr">
        <is>
          <t>PASS</t>
        </is>
      </c>
      <c r="E840" t="inlineStr">
        <is>
          <t>oral</t>
        </is>
      </c>
      <c r="F840" t="inlineStr">
        <is>
          <t>oral</t>
        </is>
      </c>
      <c r="G840" t="inlineStr"/>
    </row>
    <row r="841">
      <c r="A841" t="inlineStr">
        <is>
          <t>49</t>
        </is>
      </c>
      <c r="B841" t="inlineStr">
        <is>
          <t>Resource 2.0 apricot 200ml</t>
        </is>
      </c>
      <c r="C841" t="inlineStr">
        <is>
          <t>energy</t>
        </is>
      </c>
      <c r="D841" s="8" t="inlineStr">
        <is>
          <t>PASS</t>
        </is>
      </c>
      <c r="E841" t="inlineStr">
        <is>
          <t>200.0 kcal/100ml</t>
        </is>
      </c>
      <c r="F841" t="inlineStr">
        <is>
          <t>&gt;= 144.0 kcal/100ml</t>
        </is>
      </c>
      <c r="G841" t="inlineStr"/>
    </row>
    <row r="842">
      <c r="A842" t="inlineStr">
        <is>
          <t>49</t>
        </is>
      </c>
      <c r="B842" t="inlineStr">
        <is>
          <t>Resource 2.0 apricot 200ml</t>
        </is>
      </c>
      <c r="C842" t="inlineStr">
        <is>
          <t>osmolarity</t>
        </is>
      </c>
      <c r="D842" s="8" t="inlineStr">
        <is>
          <t>PASS</t>
        </is>
      </c>
      <c r="E842" t="inlineStr">
        <is>
          <t>520.0 mOsm/l</t>
        </is>
      </c>
      <c r="F842" t="inlineStr">
        <is>
          <t>&lt;= 680.0 mOsm/l</t>
        </is>
      </c>
      <c r="G842" t="inlineStr"/>
    </row>
    <row r="843">
      <c r="A843" t="inlineStr">
        <is>
          <t>49</t>
        </is>
      </c>
      <c r="B843" t="inlineStr">
        <is>
          <t>Resource 2.0 apricot 200ml</t>
        </is>
      </c>
      <c r="C843" t="inlineStr">
        <is>
          <t>protein</t>
        </is>
      </c>
      <c r="D843" s="8" t="inlineStr">
        <is>
          <t>PASS</t>
        </is>
      </c>
      <c r="E843" t="inlineStr">
        <is>
          <t>9.0 g/100ml</t>
        </is>
      </c>
      <c r="F843" t="inlineStr">
        <is>
          <t>&gt;= 7.6 g/100ml</t>
        </is>
      </c>
      <c r="G843" t="inlineStr"/>
    </row>
    <row r="844">
      <c r="A844" t="inlineStr">
        <is>
          <t>49</t>
        </is>
      </c>
      <c r="B844" t="inlineStr">
        <is>
          <t>Resource 2.0 apricot 200ml</t>
        </is>
      </c>
      <c r="C844" t="inlineStr">
        <is>
          <t>fat</t>
        </is>
      </c>
      <c r="D844" s="8" t="inlineStr">
        <is>
          <t>PASS</t>
        </is>
      </c>
      <c r="E844" t="inlineStr">
        <is>
          <t>8.7 g/100ml</t>
        </is>
      </c>
      <c r="F844" t="inlineStr">
        <is>
          <t>&gt;= 3.59 g/100ml</t>
        </is>
      </c>
      <c r="G844" t="inlineStr"/>
    </row>
    <row r="845">
      <c r="A845" t="inlineStr">
        <is>
          <t>49</t>
        </is>
      </c>
      <c r="B845" t="inlineStr">
        <is>
          <t>Resource 2.0 apricot 200ml</t>
        </is>
      </c>
      <c r="C845" t="inlineStr">
        <is>
          <t>carbohydrates</t>
        </is>
      </c>
      <c r="D845" s="8" t="inlineStr">
        <is>
          <t>PASS</t>
        </is>
      </c>
      <c r="E845" t="inlineStr">
        <is>
          <t>21.4 g/100ml</t>
        </is>
      </c>
      <c r="F845" t="inlineStr">
        <is>
          <t>&gt;= 15.0 g/100ml</t>
        </is>
      </c>
      <c r="G845" t="inlineStr"/>
    </row>
    <row r="846">
      <c r="A846" t="inlineStr">
        <is>
          <t>49</t>
        </is>
      </c>
      <c r="B846" t="inlineStr">
        <is>
          <t>Resource 2.0 apricot 200ml</t>
        </is>
      </c>
      <c r="C846" t="inlineStr">
        <is>
          <t>volume</t>
        </is>
      </c>
      <c r="D846" s="8" t="inlineStr">
        <is>
          <t>PASS</t>
        </is>
      </c>
      <c r="E846" t="inlineStr">
        <is>
          <t>200.0 ml</t>
        </is>
      </c>
      <c r="F846">
        <f> 200.0 ml</f>
        <v/>
      </c>
      <c r="G846" t="inlineStr"/>
    </row>
    <row r="847">
      <c r="A847" t="inlineStr">
        <is>
          <t>49</t>
        </is>
      </c>
      <c r="B847" t="inlineStr">
        <is>
          <t>Resource 2.0 apricot 200ml</t>
        </is>
      </c>
      <c r="C847" t="inlineStr">
        <is>
          <t>l_arginine</t>
        </is>
      </c>
      <c r="D847" s="10" t="inlineStr">
        <is>
          <t>UNKNOWN</t>
        </is>
      </c>
      <c r="E847" t="inlineStr">
        <is>
          <t>N/A</t>
        </is>
      </c>
      <c r="F847" t="inlineStr">
        <is>
          <t>&gt;= 0.39 g/100ml</t>
        </is>
      </c>
      <c r="G847" t="inlineStr">
        <is>
          <t>Product has no value for 'l_arginine'</t>
        </is>
      </c>
    </row>
    <row r="848">
      <c r="A848" t="inlineStr">
        <is>
          <t>49</t>
        </is>
      </c>
      <c r="B848" t="inlineStr">
        <is>
          <t>Resource 2.0 apricot 200ml</t>
        </is>
      </c>
      <c r="C848" t="inlineStr">
        <is>
          <t>formulation</t>
        </is>
      </c>
      <c r="D848" s="8" t="inlineStr">
        <is>
          <t>PASS</t>
        </is>
      </c>
      <c r="E848" t="inlineStr">
        <is>
          <t>liquid</t>
        </is>
      </c>
      <c r="F848" t="inlineStr">
        <is>
          <t>liquid</t>
        </is>
      </c>
      <c r="G848" t="inlineStr"/>
    </row>
    <row r="849">
      <c r="A849" t="inlineStr">
        <is>
          <t>49</t>
        </is>
      </c>
      <c r="B849" t="inlineStr">
        <is>
          <t>Resource 2.0 apricot 200ml</t>
        </is>
      </c>
      <c r="C849" t="inlineStr">
        <is>
          <t>route</t>
        </is>
      </c>
      <c r="D849" s="8" t="inlineStr">
        <is>
          <t>PASS</t>
        </is>
      </c>
      <c r="E849" t="inlineStr">
        <is>
          <t>oral</t>
        </is>
      </c>
      <c r="F849" t="inlineStr">
        <is>
          <t>oral</t>
        </is>
      </c>
      <c r="G849" t="inlineStr"/>
    </row>
    <row r="850">
      <c r="A850" t="inlineStr">
        <is>
          <t>49</t>
        </is>
      </c>
      <c r="B850" t="inlineStr">
        <is>
          <t>Resource 2.0 Fibre forest berry 200ml</t>
        </is>
      </c>
      <c r="C850" t="inlineStr">
        <is>
          <t>energy</t>
        </is>
      </c>
      <c r="D850" s="8" t="inlineStr">
        <is>
          <t>PASS</t>
        </is>
      </c>
      <c r="E850" t="inlineStr">
        <is>
          <t>200.0 kcal/100ml</t>
        </is>
      </c>
      <c r="F850" t="inlineStr">
        <is>
          <t>&gt;= 144.0 kcal/100ml</t>
        </is>
      </c>
      <c r="G850" t="inlineStr"/>
    </row>
    <row r="851">
      <c r="A851" t="inlineStr">
        <is>
          <t>49</t>
        </is>
      </c>
      <c r="B851" t="inlineStr">
        <is>
          <t>Resource 2.0 Fibre forest berry 200ml</t>
        </is>
      </c>
      <c r="C851" t="inlineStr">
        <is>
          <t>osmolarity</t>
        </is>
      </c>
      <c r="D851" s="8" t="inlineStr">
        <is>
          <t>PASS</t>
        </is>
      </c>
      <c r="E851" t="inlineStr">
        <is>
          <t>520.0 mOsm/l</t>
        </is>
      </c>
      <c r="F851" t="inlineStr">
        <is>
          <t>&lt;= 680.0 mOsm/l</t>
        </is>
      </c>
      <c r="G851" t="inlineStr"/>
    </row>
    <row r="852">
      <c r="A852" t="inlineStr">
        <is>
          <t>49</t>
        </is>
      </c>
      <c r="B852" t="inlineStr">
        <is>
          <t>Resource 2.0 Fibre forest berry 200ml</t>
        </is>
      </c>
      <c r="C852" t="inlineStr">
        <is>
          <t>protein</t>
        </is>
      </c>
      <c r="D852" s="8" t="inlineStr">
        <is>
          <t>PASS</t>
        </is>
      </c>
      <c r="E852" t="inlineStr">
        <is>
          <t>9.0 g/100ml</t>
        </is>
      </c>
      <c r="F852" t="inlineStr">
        <is>
          <t>&gt;= 7.6 g/100ml</t>
        </is>
      </c>
      <c r="G852" t="inlineStr"/>
    </row>
    <row r="853">
      <c r="A853" t="inlineStr">
        <is>
          <t>49</t>
        </is>
      </c>
      <c r="B853" t="inlineStr">
        <is>
          <t>Resource 2.0 Fibre forest berry 200ml</t>
        </is>
      </c>
      <c r="C853" t="inlineStr">
        <is>
          <t>fat</t>
        </is>
      </c>
      <c r="D853" s="8" t="inlineStr">
        <is>
          <t>PASS</t>
        </is>
      </c>
      <c r="E853" t="inlineStr">
        <is>
          <t>8.7 g/100ml</t>
        </is>
      </c>
      <c r="F853" t="inlineStr">
        <is>
          <t>&gt;= 3.59 g/100ml</t>
        </is>
      </c>
      <c r="G853" t="inlineStr"/>
    </row>
    <row r="854">
      <c r="A854" t="inlineStr">
        <is>
          <t>49</t>
        </is>
      </c>
      <c r="B854" t="inlineStr">
        <is>
          <t>Resource 2.0 Fibre forest berry 200ml</t>
        </is>
      </c>
      <c r="C854" t="inlineStr">
        <is>
          <t>carbohydrates</t>
        </is>
      </c>
      <c r="D854" s="8" t="inlineStr">
        <is>
          <t>PASS</t>
        </is>
      </c>
      <c r="E854" t="inlineStr">
        <is>
          <t>20.0 g/100ml</t>
        </is>
      </c>
      <c r="F854" t="inlineStr">
        <is>
          <t>&gt;= 15.0 g/100ml</t>
        </is>
      </c>
      <c r="G854" t="inlineStr"/>
    </row>
    <row r="855">
      <c r="A855" t="inlineStr">
        <is>
          <t>49</t>
        </is>
      </c>
      <c r="B855" t="inlineStr">
        <is>
          <t>Resource 2.0 Fibre forest berry 200ml</t>
        </is>
      </c>
      <c r="C855" t="inlineStr">
        <is>
          <t>volume</t>
        </is>
      </c>
      <c r="D855" s="8" t="inlineStr">
        <is>
          <t>PASS</t>
        </is>
      </c>
      <c r="E855" t="inlineStr">
        <is>
          <t>200.0 ml</t>
        </is>
      </c>
      <c r="F855">
        <f> 200.0 ml</f>
        <v/>
      </c>
      <c r="G855" t="inlineStr"/>
    </row>
    <row r="856">
      <c r="A856" t="inlineStr">
        <is>
          <t>49</t>
        </is>
      </c>
      <c r="B856" t="inlineStr">
        <is>
          <t>Resource 2.0 Fibre forest berry 200ml</t>
        </is>
      </c>
      <c r="C856" t="inlineStr">
        <is>
          <t>l_arginine</t>
        </is>
      </c>
      <c r="D856" s="10" t="inlineStr">
        <is>
          <t>UNKNOWN</t>
        </is>
      </c>
      <c r="E856" t="inlineStr">
        <is>
          <t>N/A</t>
        </is>
      </c>
      <c r="F856" t="inlineStr">
        <is>
          <t>&gt;= 0.39 g/100ml</t>
        </is>
      </c>
      <c r="G856" t="inlineStr">
        <is>
          <t>Product has no value for 'l_arginine'</t>
        </is>
      </c>
    </row>
    <row r="857">
      <c r="A857" t="inlineStr">
        <is>
          <t>49</t>
        </is>
      </c>
      <c r="B857" t="inlineStr">
        <is>
          <t>Resource 2.0 Fibre forest berry 200ml</t>
        </is>
      </c>
      <c r="C857" t="inlineStr">
        <is>
          <t>formulation</t>
        </is>
      </c>
      <c r="D857" s="8" t="inlineStr">
        <is>
          <t>PASS</t>
        </is>
      </c>
      <c r="E857" t="inlineStr">
        <is>
          <t>liquid</t>
        </is>
      </c>
      <c r="F857" t="inlineStr">
        <is>
          <t>liquid</t>
        </is>
      </c>
      <c r="G857" t="inlineStr"/>
    </row>
    <row r="858">
      <c r="A858" t="inlineStr">
        <is>
          <t>49</t>
        </is>
      </c>
      <c r="B858" t="inlineStr">
        <is>
          <t>Resource 2.0 Fibre forest berry 200ml</t>
        </is>
      </c>
      <c r="C858" t="inlineStr">
        <is>
          <t>route</t>
        </is>
      </c>
      <c r="D858" s="8" t="inlineStr">
        <is>
          <t>PASS</t>
        </is>
      </c>
      <c r="E858" t="inlineStr">
        <is>
          <t>oral</t>
        </is>
      </c>
      <c r="F858" t="inlineStr">
        <is>
          <t>oral</t>
        </is>
      </c>
      <c r="G858" t="inlineStr"/>
    </row>
    <row r="859">
      <c r="A859" t="inlineStr">
        <is>
          <t>50</t>
        </is>
      </c>
      <c r="B859" t="inlineStr">
        <is>
          <t>Resource 2.0 vanilla 200ml</t>
        </is>
      </c>
      <c r="C859" t="inlineStr">
        <is>
          <t>energy</t>
        </is>
      </c>
      <c r="D859" s="8" t="inlineStr">
        <is>
          <t>PASS</t>
        </is>
      </c>
      <c r="E859" t="inlineStr">
        <is>
          <t>200.0 kcal/100ml</t>
        </is>
      </c>
      <c r="F859" t="inlineStr">
        <is>
          <t>&gt;= 200.0 kcal/100ml</t>
        </is>
      </c>
      <c r="G859" t="inlineStr"/>
    </row>
    <row r="860">
      <c r="A860" t="inlineStr">
        <is>
          <t>50</t>
        </is>
      </c>
      <c r="B860" t="inlineStr">
        <is>
          <t>Resource 2.0 vanilla 200ml</t>
        </is>
      </c>
      <c r="C860" t="inlineStr">
        <is>
          <t>protein</t>
        </is>
      </c>
      <c r="D860" s="8" t="inlineStr">
        <is>
          <t>PASS</t>
        </is>
      </c>
      <c r="E860" t="inlineStr">
        <is>
          <t>9.0 g/100ml</t>
        </is>
      </c>
      <c r="F860">
        <f> 9.0 g/100ml</f>
        <v/>
      </c>
      <c r="G860" t="inlineStr"/>
    </row>
    <row r="861">
      <c r="A861" t="inlineStr">
        <is>
          <t>50</t>
        </is>
      </c>
      <c r="B861" t="inlineStr">
        <is>
          <t>Resource 2.0 vanilla 200ml</t>
        </is>
      </c>
      <c r="C861" t="inlineStr">
        <is>
          <t>fat</t>
        </is>
      </c>
      <c r="D861" s="8" t="inlineStr">
        <is>
          <t>PASS</t>
        </is>
      </c>
      <c r="E861" t="inlineStr">
        <is>
          <t>8.7 g/100ml</t>
        </is>
      </c>
      <c r="F861" t="inlineStr">
        <is>
          <t>&gt;= 8.0 g/100ml</t>
        </is>
      </c>
      <c r="G861" t="inlineStr"/>
    </row>
    <row r="862">
      <c r="A862" t="inlineStr">
        <is>
          <t>50</t>
        </is>
      </c>
      <c r="B862" t="inlineStr">
        <is>
          <t>Resource 2.0 vanilla 200ml</t>
        </is>
      </c>
      <c r="C862" t="inlineStr">
        <is>
          <t>carbohydrates</t>
        </is>
      </c>
      <c r="D862" s="8" t="inlineStr">
        <is>
          <t>PASS</t>
        </is>
      </c>
      <c r="E862" t="inlineStr">
        <is>
          <t>21.4 g/100ml</t>
        </is>
      </c>
      <c r="F862">
        <f> 21.0 g/100ml</f>
        <v/>
      </c>
      <c r="G862" t="inlineStr"/>
    </row>
    <row r="863">
      <c r="A863" t="inlineStr">
        <is>
          <t>50</t>
        </is>
      </c>
      <c r="B863" t="inlineStr">
        <is>
          <t>Resource 2.0 vanilla 200ml</t>
        </is>
      </c>
      <c r="C863" t="inlineStr">
        <is>
          <t>volume</t>
        </is>
      </c>
      <c r="D863" s="8" t="inlineStr">
        <is>
          <t>PASS</t>
        </is>
      </c>
      <c r="E863" t="inlineStr">
        <is>
          <t>200.0 ml</t>
        </is>
      </c>
      <c r="F863">
        <f> 200.0 ml</f>
        <v/>
      </c>
      <c r="G863" t="inlineStr"/>
    </row>
    <row r="864">
      <c r="A864" t="inlineStr">
        <is>
          <t>50</t>
        </is>
      </c>
      <c r="B864" t="inlineStr">
        <is>
          <t>Resource 2.0 vanilla 200ml</t>
        </is>
      </c>
      <c r="C864" t="inlineStr">
        <is>
          <t>formulation</t>
        </is>
      </c>
      <c r="D864" s="8" t="inlineStr">
        <is>
          <t>PASS</t>
        </is>
      </c>
      <c r="E864" t="inlineStr">
        <is>
          <t>liquid</t>
        </is>
      </c>
      <c r="F864" t="inlineStr">
        <is>
          <t>liquid</t>
        </is>
      </c>
      <c r="G864" t="inlineStr"/>
    </row>
    <row r="865">
      <c r="A865" t="inlineStr">
        <is>
          <t>50</t>
        </is>
      </c>
      <c r="B865" t="inlineStr">
        <is>
          <t>Resource 2.0 vanilla 200ml</t>
        </is>
      </c>
      <c r="C865" t="inlineStr">
        <is>
          <t>route</t>
        </is>
      </c>
      <c r="D865" s="8" t="inlineStr">
        <is>
          <t>PASS</t>
        </is>
      </c>
      <c r="E865" t="inlineStr">
        <is>
          <t>oral</t>
        </is>
      </c>
      <c r="F865" t="inlineStr">
        <is>
          <t>oral</t>
        </is>
      </c>
      <c r="G865" t="inlineStr"/>
    </row>
    <row r="866">
      <c r="A866" t="inlineStr">
        <is>
          <t>50</t>
        </is>
      </c>
      <c r="B866" t="inlineStr">
        <is>
          <t>Resource 2.0 apricot 200ml</t>
        </is>
      </c>
      <c r="C866" t="inlineStr">
        <is>
          <t>energy</t>
        </is>
      </c>
      <c r="D866" s="8" t="inlineStr">
        <is>
          <t>PASS</t>
        </is>
      </c>
      <c r="E866" t="inlineStr">
        <is>
          <t>200.0 kcal/100ml</t>
        </is>
      </c>
      <c r="F866" t="inlineStr">
        <is>
          <t>&gt;= 200.0 kcal/100ml</t>
        </is>
      </c>
      <c r="G866" t="inlineStr"/>
    </row>
    <row r="867">
      <c r="A867" t="inlineStr">
        <is>
          <t>50</t>
        </is>
      </c>
      <c r="B867" t="inlineStr">
        <is>
          <t>Resource 2.0 apricot 200ml</t>
        </is>
      </c>
      <c r="C867" t="inlineStr">
        <is>
          <t>protein</t>
        </is>
      </c>
      <c r="D867" s="8" t="inlineStr">
        <is>
          <t>PASS</t>
        </is>
      </c>
      <c r="E867" t="inlineStr">
        <is>
          <t>9.0 g/100ml</t>
        </is>
      </c>
      <c r="F867">
        <f> 9.0 g/100ml</f>
        <v/>
      </c>
      <c r="G867" t="inlineStr"/>
    </row>
    <row r="868">
      <c r="A868" t="inlineStr">
        <is>
          <t>50</t>
        </is>
      </c>
      <c r="B868" t="inlineStr">
        <is>
          <t>Resource 2.0 apricot 200ml</t>
        </is>
      </c>
      <c r="C868" t="inlineStr">
        <is>
          <t>fat</t>
        </is>
      </c>
      <c r="D868" s="8" t="inlineStr">
        <is>
          <t>PASS</t>
        </is>
      </c>
      <c r="E868" t="inlineStr">
        <is>
          <t>8.7 g/100ml</t>
        </is>
      </c>
      <c r="F868" t="inlineStr">
        <is>
          <t>&gt;= 8.0 g/100ml</t>
        </is>
      </c>
      <c r="G868" t="inlineStr"/>
    </row>
    <row r="869">
      <c r="A869" t="inlineStr">
        <is>
          <t>50</t>
        </is>
      </c>
      <c r="B869" t="inlineStr">
        <is>
          <t>Resource 2.0 apricot 200ml</t>
        </is>
      </c>
      <c r="C869" t="inlineStr">
        <is>
          <t>carbohydrates</t>
        </is>
      </c>
      <c r="D869" s="8" t="inlineStr">
        <is>
          <t>PASS</t>
        </is>
      </c>
      <c r="E869" t="inlineStr">
        <is>
          <t>21.4 g/100ml</t>
        </is>
      </c>
      <c r="F869">
        <f> 21.0 g/100ml</f>
        <v/>
      </c>
      <c r="G869" t="inlineStr"/>
    </row>
    <row r="870">
      <c r="A870" t="inlineStr">
        <is>
          <t>50</t>
        </is>
      </c>
      <c r="B870" t="inlineStr">
        <is>
          <t>Resource 2.0 apricot 200ml</t>
        </is>
      </c>
      <c r="C870" t="inlineStr">
        <is>
          <t>volume</t>
        </is>
      </c>
      <c r="D870" s="8" t="inlineStr">
        <is>
          <t>PASS</t>
        </is>
      </c>
      <c r="E870" t="inlineStr">
        <is>
          <t>200.0 ml</t>
        </is>
      </c>
      <c r="F870">
        <f> 200.0 ml</f>
        <v/>
      </c>
      <c r="G870" t="inlineStr"/>
    </row>
    <row r="871">
      <c r="A871" t="inlineStr">
        <is>
          <t>50</t>
        </is>
      </c>
      <c r="B871" t="inlineStr">
        <is>
          <t>Resource 2.0 apricot 200ml</t>
        </is>
      </c>
      <c r="C871" t="inlineStr">
        <is>
          <t>formulation</t>
        </is>
      </c>
      <c r="D871" s="8" t="inlineStr">
        <is>
          <t>PASS</t>
        </is>
      </c>
      <c r="E871" t="inlineStr">
        <is>
          <t>liquid</t>
        </is>
      </c>
      <c r="F871" t="inlineStr">
        <is>
          <t>liquid</t>
        </is>
      </c>
      <c r="G871" t="inlineStr"/>
    </row>
    <row r="872">
      <c r="A872" t="inlineStr">
        <is>
          <t>50</t>
        </is>
      </c>
      <c r="B872" t="inlineStr">
        <is>
          <t>Resource 2.0 apricot 200ml</t>
        </is>
      </c>
      <c r="C872" t="inlineStr">
        <is>
          <t>route</t>
        </is>
      </c>
      <c r="D872" s="8" t="inlineStr">
        <is>
          <t>PASS</t>
        </is>
      </c>
      <c r="E872" t="inlineStr">
        <is>
          <t>oral</t>
        </is>
      </c>
      <c r="F872" t="inlineStr">
        <is>
          <t>oral</t>
        </is>
      </c>
      <c r="G872" t="inlineStr"/>
    </row>
    <row r="873">
      <c r="A873" t="inlineStr">
        <is>
          <t>50</t>
        </is>
      </c>
      <c r="B873" t="inlineStr">
        <is>
          <t>Resource 2.0 Fibre forest berry 200ml</t>
        </is>
      </c>
      <c r="C873" t="inlineStr">
        <is>
          <t>energy</t>
        </is>
      </c>
      <c r="D873" s="8" t="inlineStr">
        <is>
          <t>PASS</t>
        </is>
      </c>
      <c r="E873" t="inlineStr">
        <is>
          <t>200.0 kcal/100ml</t>
        </is>
      </c>
      <c r="F873" t="inlineStr">
        <is>
          <t>&gt;= 200.0 kcal/100ml</t>
        </is>
      </c>
      <c r="G873" t="inlineStr"/>
    </row>
    <row r="874">
      <c r="A874" t="inlineStr">
        <is>
          <t>50</t>
        </is>
      </c>
      <c r="B874" t="inlineStr">
        <is>
          <t>Resource 2.0 Fibre forest berry 200ml</t>
        </is>
      </c>
      <c r="C874" t="inlineStr">
        <is>
          <t>protein</t>
        </is>
      </c>
      <c r="D874" s="8" t="inlineStr">
        <is>
          <t>PASS</t>
        </is>
      </c>
      <c r="E874" t="inlineStr">
        <is>
          <t>9.0 g/100ml</t>
        </is>
      </c>
      <c r="F874">
        <f> 9.0 g/100ml</f>
        <v/>
      </c>
      <c r="G874" t="inlineStr"/>
    </row>
    <row r="875">
      <c r="A875" t="inlineStr">
        <is>
          <t>50</t>
        </is>
      </c>
      <c r="B875" t="inlineStr">
        <is>
          <t>Resource 2.0 Fibre forest berry 200ml</t>
        </is>
      </c>
      <c r="C875" t="inlineStr">
        <is>
          <t>fat</t>
        </is>
      </c>
      <c r="D875" s="8" t="inlineStr">
        <is>
          <t>PASS</t>
        </is>
      </c>
      <c r="E875" t="inlineStr">
        <is>
          <t>8.7 g/100ml</t>
        </is>
      </c>
      <c r="F875" t="inlineStr">
        <is>
          <t>&gt;= 8.0 g/100ml</t>
        </is>
      </c>
      <c r="G875" t="inlineStr"/>
    </row>
    <row r="876">
      <c r="A876" t="inlineStr">
        <is>
          <t>50</t>
        </is>
      </c>
      <c r="B876" t="inlineStr">
        <is>
          <t>Resource 2.0 Fibre forest berry 200ml</t>
        </is>
      </c>
      <c r="C876" t="inlineStr">
        <is>
          <t>carbohydrates</t>
        </is>
      </c>
      <c r="D876" s="8" t="inlineStr">
        <is>
          <t>PASS</t>
        </is>
      </c>
      <c r="E876" t="inlineStr">
        <is>
          <t>20.0 g/100ml</t>
        </is>
      </c>
      <c r="F876">
        <f> 21.0 g/100ml</f>
        <v/>
      </c>
      <c r="G876" t="inlineStr"/>
    </row>
    <row r="877">
      <c r="A877" t="inlineStr">
        <is>
          <t>50</t>
        </is>
      </c>
      <c r="B877" t="inlineStr">
        <is>
          <t>Resource 2.0 Fibre forest berry 200ml</t>
        </is>
      </c>
      <c r="C877" t="inlineStr">
        <is>
          <t>volume</t>
        </is>
      </c>
      <c r="D877" s="8" t="inlineStr">
        <is>
          <t>PASS</t>
        </is>
      </c>
      <c r="E877" t="inlineStr">
        <is>
          <t>200.0 ml</t>
        </is>
      </c>
      <c r="F877">
        <f> 200.0 ml</f>
        <v/>
      </c>
      <c r="G877" t="inlineStr"/>
    </row>
    <row r="878">
      <c r="A878" t="inlineStr">
        <is>
          <t>50</t>
        </is>
      </c>
      <c r="B878" t="inlineStr">
        <is>
          <t>Resource 2.0 Fibre forest berry 200ml</t>
        </is>
      </c>
      <c r="C878" t="inlineStr">
        <is>
          <t>formulation</t>
        </is>
      </c>
      <c r="D878" s="8" t="inlineStr">
        <is>
          <t>PASS</t>
        </is>
      </c>
      <c r="E878" t="inlineStr">
        <is>
          <t>liquid</t>
        </is>
      </c>
      <c r="F878" t="inlineStr">
        <is>
          <t>liquid</t>
        </is>
      </c>
      <c r="G878" t="inlineStr"/>
    </row>
    <row r="879">
      <c r="A879" t="inlineStr">
        <is>
          <t>50</t>
        </is>
      </c>
      <c r="B879" t="inlineStr">
        <is>
          <t>Resource 2.0 Fibre forest berry 200ml</t>
        </is>
      </c>
      <c r="C879" t="inlineStr">
        <is>
          <t>route</t>
        </is>
      </c>
      <c r="D879" s="8" t="inlineStr">
        <is>
          <t>PASS</t>
        </is>
      </c>
      <c r="E879" t="inlineStr">
        <is>
          <t>oral</t>
        </is>
      </c>
      <c r="F879" t="inlineStr">
        <is>
          <t>oral</t>
        </is>
      </c>
      <c r="G879" t="inlineStr"/>
    </row>
    <row r="880">
      <c r="A880" t="inlineStr">
        <is>
          <t>51</t>
        </is>
      </c>
      <c r="B880" t="inlineStr">
        <is>
          <t>Resource 2.0 vanilla 200ml</t>
        </is>
      </c>
      <c r="C880" t="inlineStr">
        <is>
          <t>energy</t>
        </is>
      </c>
      <c r="D880" s="8" t="inlineStr">
        <is>
          <t>PASS</t>
        </is>
      </c>
      <c r="E880" t="inlineStr">
        <is>
          <t>200.0 kcal/100ml</t>
        </is>
      </c>
      <c r="F880" t="inlineStr">
        <is>
          <t>&gt;= 200.0 kcal/100ml</t>
        </is>
      </c>
      <c r="G880" t="inlineStr"/>
    </row>
    <row r="881">
      <c r="A881" t="inlineStr">
        <is>
          <t>51</t>
        </is>
      </c>
      <c r="B881" t="inlineStr">
        <is>
          <t>Resource 2.0 vanilla 200ml</t>
        </is>
      </c>
      <c r="C881" t="inlineStr">
        <is>
          <t>protein</t>
        </is>
      </c>
      <c r="D881" s="8" t="inlineStr">
        <is>
          <t>PASS</t>
        </is>
      </c>
      <c r="E881" t="inlineStr">
        <is>
          <t>9.0 g/100ml</t>
        </is>
      </c>
      <c r="F881" t="inlineStr">
        <is>
          <t>5.0-9.0 g/100ml</t>
        </is>
      </c>
      <c r="G881" t="inlineStr"/>
    </row>
    <row r="882">
      <c r="A882" t="inlineStr">
        <is>
          <t>51</t>
        </is>
      </c>
      <c r="B882" t="inlineStr">
        <is>
          <t>Resource 2.0 vanilla 200ml</t>
        </is>
      </c>
      <c r="C882" t="inlineStr">
        <is>
          <t>fat</t>
        </is>
      </c>
      <c r="D882" s="8" t="inlineStr">
        <is>
          <t>PASS</t>
        </is>
      </c>
      <c r="E882" t="inlineStr">
        <is>
          <t>8.7 g/100ml</t>
        </is>
      </c>
      <c r="F882" t="inlineStr">
        <is>
          <t>&gt;= 8.7 g/100ml</t>
        </is>
      </c>
      <c r="G882" t="inlineStr"/>
    </row>
    <row r="883">
      <c r="A883" t="inlineStr">
        <is>
          <t>51</t>
        </is>
      </c>
      <c r="B883" t="inlineStr">
        <is>
          <t>Resource 2.0 vanilla 200ml</t>
        </is>
      </c>
      <c r="C883" t="inlineStr">
        <is>
          <t>carbohydrates</t>
        </is>
      </c>
      <c r="D883" s="8" t="inlineStr">
        <is>
          <t>PASS</t>
        </is>
      </c>
      <c r="E883" t="inlineStr">
        <is>
          <t>21.4 g/100ml</t>
        </is>
      </c>
      <c r="F883">
        <f> 21.0 g/100ml</f>
        <v/>
      </c>
      <c r="G883" t="inlineStr"/>
    </row>
    <row r="884">
      <c r="A884" t="inlineStr">
        <is>
          <t>51</t>
        </is>
      </c>
      <c r="B884" t="inlineStr">
        <is>
          <t>Resource 2.0 vanilla 200ml</t>
        </is>
      </c>
      <c r="C884" t="inlineStr">
        <is>
          <t>monounsaturated_fat</t>
        </is>
      </c>
      <c r="D884" s="10" t="inlineStr">
        <is>
          <t>UNKNOWN</t>
        </is>
      </c>
      <c r="E884" t="inlineStr">
        <is>
          <t>N/A</t>
        </is>
      </c>
      <c r="F884" t="inlineStr">
        <is>
          <t>&gt;= 6.7 g/100ml</t>
        </is>
      </c>
      <c r="G884" t="inlineStr">
        <is>
          <t>Product has no value for 'monounsaturated_fat'</t>
        </is>
      </c>
    </row>
    <row r="885">
      <c r="A885" t="inlineStr">
        <is>
          <t>51</t>
        </is>
      </c>
      <c r="B885" t="inlineStr">
        <is>
          <t>Resource 2.0 vanilla 200ml</t>
        </is>
      </c>
      <c r="C885" t="inlineStr">
        <is>
          <t>volume</t>
        </is>
      </c>
      <c r="D885" s="8" t="inlineStr">
        <is>
          <t>PASS</t>
        </is>
      </c>
      <c r="E885" t="inlineStr">
        <is>
          <t>200.0 ml</t>
        </is>
      </c>
      <c r="F885">
        <f> 200.0 ml</f>
        <v/>
      </c>
      <c r="G885" t="inlineStr"/>
    </row>
    <row r="886">
      <c r="A886" t="inlineStr">
        <is>
          <t>51</t>
        </is>
      </c>
      <c r="B886" t="inlineStr">
        <is>
          <t>Resource 2.0 vanilla 200ml</t>
        </is>
      </c>
      <c r="C886" t="inlineStr">
        <is>
          <t>formulation</t>
        </is>
      </c>
      <c r="D886" s="8" t="inlineStr">
        <is>
          <t>PASS</t>
        </is>
      </c>
      <c r="E886" t="inlineStr">
        <is>
          <t>liquid</t>
        </is>
      </c>
      <c r="F886" t="inlineStr">
        <is>
          <t>liquid</t>
        </is>
      </c>
      <c r="G886" t="inlineStr"/>
    </row>
    <row r="887">
      <c r="A887" t="inlineStr">
        <is>
          <t>51</t>
        </is>
      </c>
      <c r="B887" t="inlineStr">
        <is>
          <t>Resource 2.0 apricot 200ml</t>
        </is>
      </c>
      <c r="C887" t="inlineStr">
        <is>
          <t>energy</t>
        </is>
      </c>
      <c r="D887" s="8" t="inlineStr">
        <is>
          <t>PASS</t>
        </is>
      </c>
      <c r="E887" t="inlineStr">
        <is>
          <t>200.0 kcal/100ml</t>
        </is>
      </c>
      <c r="F887" t="inlineStr">
        <is>
          <t>&gt;= 200.0 kcal/100ml</t>
        </is>
      </c>
      <c r="G887" t="inlineStr"/>
    </row>
    <row r="888">
      <c r="A888" t="inlineStr">
        <is>
          <t>51</t>
        </is>
      </c>
      <c r="B888" t="inlineStr">
        <is>
          <t>Resource 2.0 apricot 200ml</t>
        </is>
      </c>
      <c r="C888" t="inlineStr">
        <is>
          <t>protein</t>
        </is>
      </c>
      <c r="D888" s="8" t="inlineStr">
        <is>
          <t>PASS</t>
        </is>
      </c>
      <c r="E888" t="inlineStr">
        <is>
          <t>9.0 g/100ml</t>
        </is>
      </c>
      <c r="F888" t="inlineStr">
        <is>
          <t>5.0-9.0 g/100ml</t>
        </is>
      </c>
      <c r="G888" t="inlineStr"/>
    </row>
    <row r="889">
      <c r="A889" t="inlineStr">
        <is>
          <t>51</t>
        </is>
      </c>
      <c r="B889" t="inlineStr">
        <is>
          <t>Resource 2.0 apricot 200ml</t>
        </is>
      </c>
      <c r="C889" t="inlineStr">
        <is>
          <t>fat</t>
        </is>
      </c>
      <c r="D889" s="8" t="inlineStr">
        <is>
          <t>PASS</t>
        </is>
      </c>
      <c r="E889" t="inlineStr">
        <is>
          <t>8.7 g/100ml</t>
        </is>
      </c>
      <c r="F889" t="inlineStr">
        <is>
          <t>&gt;= 8.7 g/100ml</t>
        </is>
      </c>
      <c r="G889" t="inlineStr"/>
    </row>
    <row r="890">
      <c r="A890" t="inlineStr">
        <is>
          <t>51</t>
        </is>
      </c>
      <c r="B890" t="inlineStr">
        <is>
          <t>Resource 2.0 apricot 200ml</t>
        </is>
      </c>
      <c r="C890" t="inlineStr">
        <is>
          <t>carbohydrates</t>
        </is>
      </c>
      <c r="D890" s="8" t="inlineStr">
        <is>
          <t>PASS</t>
        </is>
      </c>
      <c r="E890" t="inlineStr">
        <is>
          <t>21.4 g/100ml</t>
        </is>
      </c>
      <c r="F890">
        <f> 21.0 g/100ml</f>
        <v/>
      </c>
      <c r="G890" t="inlineStr"/>
    </row>
    <row r="891">
      <c r="A891" t="inlineStr">
        <is>
          <t>51</t>
        </is>
      </c>
      <c r="B891" t="inlineStr">
        <is>
          <t>Resource 2.0 apricot 200ml</t>
        </is>
      </c>
      <c r="C891" t="inlineStr">
        <is>
          <t>monounsaturated_fat</t>
        </is>
      </c>
      <c r="D891" s="10" t="inlineStr">
        <is>
          <t>UNKNOWN</t>
        </is>
      </c>
      <c r="E891" t="inlineStr">
        <is>
          <t>N/A</t>
        </is>
      </c>
      <c r="F891" t="inlineStr">
        <is>
          <t>&gt;= 6.7 g/100ml</t>
        </is>
      </c>
      <c r="G891" t="inlineStr">
        <is>
          <t>Product has no value for 'monounsaturated_fat'</t>
        </is>
      </c>
    </row>
    <row r="892">
      <c r="A892" t="inlineStr">
        <is>
          <t>51</t>
        </is>
      </c>
      <c r="B892" t="inlineStr">
        <is>
          <t>Resource 2.0 apricot 200ml</t>
        </is>
      </c>
      <c r="C892" t="inlineStr">
        <is>
          <t>volume</t>
        </is>
      </c>
      <c r="D892" s="8" t="inlineStr">
        <is>
          <t>PASS</t>
        </is>
      </c>
      <c r="E892" t="inlineStr">
        <is>
          <t>200.0 ml</t>
        </is>
      </c>
      <c r="F892">
        <f> 200.0 ml</f>
        <v/>
      </c>
      <c r="G892" t="inlineStr"/>
    </row>
    <row r="893">
      <c r="A893" t="inlineStr">
        <is>
          <t>51</t>
        </is>
      </c>
      <c r="B893" t="inlineStr">
        <is>
          <t>Resource 2.0 apricot 200ml</t>
        </is>
      </c>
      <c r="C893" t="inlineStr">
        <is>
          <t>formulation</t>
        </is>
      </c>
      <c r="D893" s="8" t="inlineStr">
        <is>
          <t>PASS</t>
        </is>
      </c>
      <c r="E893" t="inlineStr">
        <is>
          <t>liquid</t>
        </is>
      </c>
      <c r="F893" t="inlineStr">
        <is>
          <t>liquid</t>
        </is>
      </c>
      <c r="G893" t="inlineStr"/>
    </row>
    <row r="894">
      <c r="A894" t="inlineStr">
        <is>
          <t>51</t>
        </is>
      </c>
      <c r="B894" t="inlineStr">
        <is>
          <t>Resource 2.0 Fibre forest berry 200ml</t>
        </is>
      </c>
      <c r="C894" t="inlineStr">
        <is>
          <t>energy</t>
        </is>
      </c>
      <c r="D894" s="8" t="inlineStr">
        <is>
          <t>PASS</t>
        </is>
      </c>
      <c r="E894" t="inlineStr">
        <is>
          <t>200.0 kcal/100ml</t>
        </is>
      </c>
      <c r="F894" t="inlineStr">
        <is>
          <t>&gt;= 200.0 kcal/100ml</t>
        </is>
      </c>
      <c r="G894" t="inlineStr"/>
    </row>
    <row r="895">
      <c r="A895" t="inlineStr">
        <is>
          <t>51</t>
        </is>
      </c>
      <c r="B895" t="inlineStr">
        <is>
          <t>Resource 2.0 Fibre forest berry 200ml</t>
        </is>
      </c>
      <c r="C895" t="inlineStr">
        <is>
          <t>protein</t>
        </is>
      </c>
      <c r="D895" s="8" t="inlineStr">
        <is>
          <t>PASS</t>
        </is>
      </c>
      <c r="E895" t="inlineStr">
        <is>
          <t>9.0 g/100ml</t>
        </is>
      </c>
      <c r="F895" t="inlineStr">
        <is>
          <t>5.0-9.0 g/100ml</t>
        </is>
      </c>
      <c r="G895" t="inlineStr"/>
    </row>
    <row r="896">
      <c r="A896" t="inlineStr">
        <is>
          <t>51</t>
        </is>
      </c>
      <c r="B896" t="inlineStr">
        <is>
          <t>Resource 2.0 Fibre forest berry 200ml</t>
        </is>
      </c>
      <c r="C896" t="inlineStr">
        <is>
          <t>fat</t>
        </is>
      </c>
      <c r="D896" s="8" t="inlineStr">
        <is>
          <t>PASS</t>
        </is>
      </c>
      <c r="E896" t="inlineStr">
        <is>
          <t>8.7 g/100ml</t>
        </is>
      </c>
      <c r="F896" t="inlineStr">
        <is>
          <t>&gt;= 8.7 g/100ml</t>
        </is>
      </c>
      <c r="G896" t="inlineStr"/>
    </row>
    <row r="897">
      <c r="A897" t="inlineStr">
        <is>
          <t>51</t>
        </is>
      </c>
      <c r="B897" t="inlineStr">
        <is>
          <t>Resource 2.0 Fibre forest berry 200ml</t>
        </is>
      </c>
      <c r="C897" t="inlineStr">
        <is>
          <t>carbohydrates</t>
        </is>
      </c>
      <c r="D897" s="8" t="inlineStr">
        <is>
          <t>PASS</t>
        </is>
      </c>
      <c r="E897" t="inlineStr">
        <is>
          <t>20.0 g/100ml</t>
        </is>
      </c>
      <c r="F897">
        <f> 21.0 g/100ml</f>
        <v/>
      </c>
      <c r="G897" t="inlineStr"/>
    </row>
    <row r="898">
      <c r="A898" t="inlineStr">
        <is>
          <t>51</t>
        </is>
      </c>
      <c r="B898" t="inlineStr">
        <is>
          <t>Resource 2.0 Fibre forest berry 200ml</t>
        </is>
      </c>
      <c r="C898" t="inlineStr">
        <is>
          <t>monounsaturated_fat</t>
        </is>
      </c>
      <c r="D898" s="10" t="inlineStr">
        <is>
          <t>UNKNOWN</t>
        </is>
      </c>
      <c r="E898" t="inlineStr">
        <is>
          <t>N/A</t>
        </is>
      </c>
      <c r="F898" t="inlineStr">
        <is>
          <t>&gt;= 6.7 g/100ml</t>
        </is>
      </c>
      <c r="G898" t="inlineStr">
        <is>
          <t>Product has no value for 'monounsaturated_fat'</t>
        </is>
      </c>
    </row>
    <row r="899">
      <c r="A899" t="inlineStr">
        <is>
          <t>51</t>
        </is>
      </c>
      <c r="B899" t="inlineStr">
        <is>
          <t>Resource 2.0 Fibre forest berry 200ml</t>
        </is>
      </c>
      <c r="C899" t="inlineStr">
        <is>
          <t>volume</t>
        </is>
      </c>
      <c r="D899" s="8" t="inlineStr">
        <is>
          <t>PASS</t>
        </is>
      </c>
      <c r="E899" t="inlineStr">
        <is>
          <t>200.0 ml</t>
        </is>
      </c>
      <c r="F899">
        <f> 200.0 ml</f>
        <v/>
      </c>
      <c r="G899" t="inlineStr"/>
    </row>
    <row r="900">
      <c r="A900" t="inlineStr">
        <is>
          <t>51</t>
        </is>
      </c>
      <c r="B900" t="inlineStr">
        <is>
          <t>Resource 2.0 Fibre forest berry 200ml</t>
        </is>
      </c>
      <c r="C900" t="inlineStr">
        <is>
          <t>formulation</t>
        </is>
      </c>
      <c r="D900" s="8" t="inlineStr">
        <is>
          <t>PASS</t>
        </is>
      </c>
      <c r="E900" t="inlineStr">
        <is>
          <t>liquid</t>
        </is>
      </c>
      <c r="F900" t="inlineStr">
        <is>
          <t>liquid</t>
        </is>
      </c>
      <c r="G900" t="inlineStr"/>
    </row>
    <row r="901">
      <c r="A901" t="inlineStr">
        <is>
          <t>52</t>
        </is>
      </c>
      <c r="B901" t="inlineStr">
        <is>
          <t>Isosource Standard 500 ml</t>
        </is>
      </c>
      <c r="C901" t="inlineStr">
        <is>
          <t>energy</t>
        </is>
      </c>
      <c r="D901" s="8" t="inlineStr">
        <is>
          <t>PASS</t>
        </is>
      </c>
      <c r="E901" t="inlineStr">
        <is>
          <t>103.0 kcal/100ml</t>
        </is>
      </c>
      <c r="F901">
        <f> 100.0 kcal/100ml</f>
        <v/>
      </c>
      <c r="G901" t="inlineStr"/>
    </row>
    <row r="902">
      <c r="A902" t="inlineStr">
        <is>
          <t>52</t>
        </is>
      </c>
      <c r="B902" t="inlineStr">
        <is>
          <t>Isosource Standard 500 ml</t>
        </is>
      </c>
      <c r="C902" t="inlineStr">
        <is>
          <t>osmolarity</t>
        </is>
      </c>
      <c r="D902" s="9" t="inlineStr">
        <is>
          <t>FAIL</t>
        </is>
      </c>
      <c r="E902" t="inlineStr">
        <is>
          <t>234.0 mOsm/l</t>
        </is>
      </c>
      <c r="F902">
        <f> 200.0 mOsm/l</f>
        <v/>
      </c>
      <c r="G902" t="inlineStr">
        <is>
          <t>234.0 does not satisfy = 200.0</t>
        </is>
      </c>
    </row>
    <row r="903">
      <c r="A903" t="inlineStr">
        <is>
          <t>52</t>
        </is>
      </c>
      <c r="B903" t="inlineStr">
        <is>
          <t>Isosource Standard 500 ml</t>
        </is>
      </c>
      <c r="C903" t="inlineStr">
        <is>
          <t>protein</t>
        </is>
      </c>
      <c r="D903" s="9" t="inlineStr">
        <is>
          <t>FAIL</t>
        </is>
      </c>
      <c r="E903" t="inlineStr">
        <is>
          <t>4.0 g/100ml</t>
        </is>
      </c>
      <c r="F903" t="inlineStr">
        <is>
          <t>3.6-3.9 g/100ml</t>
        </is>
      </c>
      <c r="G903" t="inlineStr">
        <is>
          <t>4.0 outside range 3.6-3.9</t>
        </is>
      </c>
    </row>
    <row r="904">
      <c r="A904" t="inlineStr">
        <is>
          <t>52</t>
        </is>
      </c>
      <c r="B904" t="inlineStr">
        <is>
          <t>Isosource Standard 500 ml</t>
        </is>
      </c>
      <c r="C904" t="inlineStr">
        <is>
          <t>fat</t>
        </is>
      </c>
      <c r="D904" s="8" t="inlineStr">
        <is>
          <t>PASS</t>
        </is>
      </c>
      <c r="E904" t="inlineStr">
        <is>
          <t>3.3 g/100ml</t>
        </is>
      </c>
      <c r="F904" t="inlineStr">
        <is>
          <t>&lt;= 3.3 g/100ml</t>
        </is>
      </c>
      <c r="G904" t="inlineStr"/>
    </row>
    <row r="905">
      <c r="A905" t="inlineStr">
        <is>
          <t>52</t>
        </is>
      </c>
      <c r="B905" t="inlineStr">
        <is>
          <t>Isosource Standard 500 ml</t>
        </is>
      </c>
      <c r="C905" t="inlineStr">
        <is>
          <t>carbohydrates</t>
        </is>
      </c>
      <c r="D905" s="8" t="inlineStr">
        <is>
          <t>PASS</t>
        </is>
      </c>
      <c r="E905" t="inlineStr">
        <is>
          <t>13.8 g/100ml</t>
        </is>
      </c>
      <c r="F905" t="inlineStr">
        <is>
          <t>&gt;= 14.0 g/100ml</t>
        </is>
      </c>
      <c r="G905" t="inlineStr"/>
    </row>
    <row r="906">
      <c r="A906" t="inlineStr">
        <is>
          <t>52</t>
        </is>
      </c>
      <c r="B906" t="inlineStr">
        <is>
          <t>Isosource Standard 500 ml</t>
        </is>
      </c>
      <c r="C906" t="inlineStr">
        <is>
          <t>volume</t>
        </is>
      </c>
      <c r="D906" s="8" t="inlineStr">
        <is>
          <t>PASS</t>
        </is>
      </c>
      <c r="E906" t="inlineStr">
        <is>
          <t>500.0 ml</t>
        </is>
      </c>
      <c r="F906">
        <f> 500.0 ml</f>
        <v/>
      </c>
      <c r="G906" t="inlineStr"/>
    </row>
    <row r="907">
      <c r="A907" t="inlineStr">
        <is>
          <t>52</t>
        </is>
      </c>
      <c r="B907" t="inlineStr">
        <is>
          <t>Isosource Standard 500 ml</t>
        </is>
      </c>
      <c r="C907" t="inlineStr">
        <is>
          <t>contains_fiber</t>
        </is>
      </c>
      <c r="D907" s="8" t="inlineStr">
        <is>
          <t>PASS</t>
        </is>
      </c>
      <c r="E907" t="inlineStr">
        <is>
          <t>fiber=0.0 g/100ml</t>
        </is>
      </c>
      <c r="F907" t="inlineStr">
        <is>
          <t>no fiber</t>
        </is>
      </c>
      <c r="G907" t="inlineStr"/>
    </row>
    <row r="908">
      <c r="A908" t="inlineStr">
        <is>
          <t>52</t>
        </is>
      </c>
      <c r="B908" t="inlineStr">
        <is>
          <t>Isosource Standard 500 ml</t>
        </is>
      </c>
      <c r="C908" t="inlineStr">
        <is>
          <t>gluten_free</t>
        </is>
      </c>
      <c r="D908" s="8" t="inlineStr">
        <is>
          <t>PASS</t>
        </is>
      </c>
      <c r="E908" t="inlineStr">
        <is>
          <t>True</t>
        </is>
      </c>
      <c r="F908" t="inlineStr">
        <is>
          <t>True</t>
        </is>
      </c>
      <c r="G908" t="inlineStr"/>
    </row>
    <row r="909">
      <c r="A909" t="inlineStr">
        <is>
          <t>52</t>
        </is>
      </c>
      <c r="B909" t="inlineStr">
        <is>
          <t>Isosource Standard 500 ml</t>
        </is>
      </c>
      <c r="C909" t="inlineStr">
        <is>
          <t>lactose_free</t>
        </is>
      </c>
      <c r="D909" s="8" t="inlineStr">
        <is>
          <t>PASS</t>
        </is>
      </c>
      <c r="E909" t="inlineStr">
        <is>
          <t>True</t>
        </is>
      </c>
      <c r="F909" t="inlineStr">
        <is>
          <t>True</t>
        </is>
      </c>
      <c r="G909" t="inlineStr"/>
    </row>
    <row r="910">
      <c r="A910" t="inlineStr">
        <is>
          <t>52</t>
        </is>
      </c>
      <c r="B910" t="inlineStr">
        <is>
          <t>Isosource Standard 500 ml</t>
        </is>
      </c>
      <c r="C910" t="inlineStr">
        <is>
          <t>nutritionally_complete</t>
        </is>
      </c>
      <c r="D910" s="10" t="inlineStr">
        <is>
          <t>UNKNOWN</t>
        </is>
      </c>
      <c r="E910" t="inlineStr">
        <is>
          <t>N/A</t>
        </is>
      </c>
      <c r="F910" t="inlineStr">
        <is>
          <t>True</t>
        </is>
      </c>
      <c r="G910" t="inlineStr">
        <is>
          <t>Cannot determine 'nutritionally_complete' for this product</t>
        </is>
      </c>
    </row>
    <row r="911">
      <c r="A911" t="inlineStr">
        <is>
          <t>52</t>
        </is>
      </c>
      <c r="B911" t="inlineStr">
        <is>
          <t>Isosource Standard 500 ml</t>
        </is>
      </c>
      <c r="C911" t="inlineStr">
        <is>
          <t>formulation</t>
        </is>
      </c>
      <c r="D911" s="8" t="inlineStr">
        <is>
          <t>PASS</t>
        </is>
      </c>
      <c r="E911" t="inlineStr">
        <is>
          <t>liquid</t>
        </is>
      </c>
      <c r="F911" t="inlineStr">
        <is>
          <t>liquid</t>
        </is>
      </c>
      <c r="G911" t="inlineStr"/>
    </row>
    <row r="912">
      <c r="A912" t="inlineStr">
        <is>
          <t>52</t>
        </is>
      </c>
      <c r="B912" t="inlineStr">
        <is>
          <t>Isosource Standard 500 ml</t>
        </is>
      </c>
      <c r="C912" t="inlineStr">
        <is>
          <t>route</t>
        </is>
      </c>
      <c r="D912" s="8" t="inlineStr">
        <is>
          <t>PASS</t>
        </is>
      </c>
      <c r="E912" t="inlineStr">
        <is>
          <t>enteral</t>
        </is>
      </c>
      <c r="F912" t="inlineStr">
        <is>
          <t>enteral</t>
        </is>
      </c>
      <c r="G912" t="inlineStr"/>
    </row>
    <row r="913">
      <c r="A913" t="inlineStr">
        <is>
          <t>52</t>
        </is>
      </c>
      <c r="B913" t="inlineStr">
        <is>
          <t>Peptamen 500 ml</t>
        </is>
      </c>
      <c r="C913" t="inlineStr">
        <is>
          <t>energy</t>
        </is>
      </c>
      <c r="D913" s="8" t="inlineStr">
        <is>
          <t>PASS</t>
        </is>
      </c>
      <c r="E913" t="inlineStr">
        <is>
          <t>100.0 kcal/100ml</t>
        </is>
      </c>
      <c r="F913">
        <f> 100.0 kcal/100ml</f>
        <v/>
      </c>
      <c r="G913" t="inlineStr"/>
    </row>
    <row r="914">
      <c r="A914" t="inlineStr">
        <is>
          <t>52</t>
        </is>
      </c>
      <c r="B914" t="inlineStr">
        <is>
          <t>Peptamen 500 ml</t>
        </is>
      </c>
      <c r="C914" t="inlineStr">
        <is>
          <t>osmolarity</t>
        </is>
      </c>
      <c r="D914" s="9" t="inlineStr">
        <is>
          <t>FAIL</t>
        </is>
      </c>
      <c r="E914" t="inlineStr">
        <is>
          <t>270.0 mOsm/l</t>
        </is>
      </c>
      <c r="F914">
        <f> 200.0 mOsm/l</f>
        <v/>
      </c>
      <c r="G914" t="inlineStr">
        <is>
          <t>270.0 does not satisfy = 200.0</t>
        </is>
      </c>
    </row>
    <row r="915">
      <c r="A915" t="inlineStr">
        <is>
          <t>52</t>
        </is>
      </c>
      <c r="B915" t="inlineStr">
        <is>
          <t>Peptamen 500 ml</t>
        </is>
      </c>
      <c r="C915" t="inlineStr">
        <is>
          <t>protein</t>
        </is>
      </c>
      <c r="D915" s="9" t="inlineStr">
        <is>
          <t>FAIL</t>
        </is>
      </c>
      <c r="E915" t="inlineStr">
        <is>
          <t>4.0 g/100ml</t>
        </is>
      </c>
      <c r="F915" t="inlineStr">
        <is>
          <t>3.6-3.9 g/100ml</t>
        </is>
      </c>
      <c r="G915" t="inlineStr">
        <is>
          <t>4.0 outside range 3.6-3.9</t>
        </is>
      </c>
    </row>
    <row r="916">
      <c r="A916" t="inlineStr">
        <is>
          <t>52</t>
        </is>
      </c>
      <c r="B916" t="inlineStr">
        <is>
          <t>Peptamen 500 ml</t>
        </is>
      </c>
      <c r="C916" t="inlineStr">
        <is>
          <t>fat</t>
        </is>
      </c>
      <c r="D916" s="8" t="inlineStr">
        <is>
          <t>PASS</t>
        </is>
      </c>
      <c r="E916" t="inlineStr">
        <is>
          <t>3.3 g/100ml</t>
        </is>
      </c>
      <c r="F916" t="inlineStr">
        <is>
          <t>&lt;= 3.3 g/100ml</t>
        </is>
      </c>
      <c r="G916" t="inlineStr"/>
    </row>
    <row r="917">
      <c r="A917" t="inlineStr">
        <is>
          <t>52</t>
        </is>
      </c>
      <c r="B917" t="inlineStr">
        <is>
          <t>Peptamen 500 ml</t>
        </is>
      </c>
      <c r="C917" t="inlineStr">
        <is>
          <t>carbohydrates</t>
        </is>
      </c>
      <c r="D917" s="8" t="inlineStr">
        <is>
          <t>PASS</t>
        </is>
      </c>
      <c r="E917" t="inlineStr">
        <is>
          <t>12.7 g/100ml</t>
        </is>
      </c>
      <c r="F917" t="inlineStr">
        <is>
          <t>&gt;= 14.0 g/100ml</t>
        </is>
      </c>
      <c r="G917" t="inlineStr"/>
    </row>
    <row r="918">
      <c r="A918" t="inlineStr">
        <is>
          <t>52</t>
        </is>
      </c>
      <c r="B918" t="inlineStr">
        <is>
          <t>Peptamen 500 ml</t>
        </is>
      </c>
      <c r="C918" t="inlineStr">
        <is>
          <t>volume</t>
        </is>
      </c>
      <c r="D918" s="8" t="inlineStr">
        <is>
          <t>PASS</t>
        </is>
      </c>
      <c r="E918" t="inlineStr">
        <is>
          <t>500.0 ml</t>
        </is>
      </c>
      <c r="F918">
        <f> 500.0 ml</f>
        <v/>
      </c>
      <c r="G918" t="inlineStr"/>
    </row>
    <row r="919">
      <c r="A919" t="inlineStr">
        <is>
          <t>52</t>
        </is>
      </c>
      <c r="B919" t="inlineStr">
        <is>
          <t>Peptamen 500 ml</t>
        </is>
      </c>
      <c r="C919" t="inlineStr">
        <is>
          <t>contains_fiber</t>
        </is>
      </c>
      <c r="D919" s="8" t="inlineStr">
        <is>
          <t>PASS</t>
        </is>
      </c>
      <c r="E919" t="inlineStr">
        <is>
          <t>fiber=0.0 g/100ml</t>
        </is>
      </c>
      <c r="F919" t="inlineStr">
        <is>
          <t>no fiber</t>
        </is>
      </c>
      <c r="G919" t="inlineStr"/>
    </row>
    <row r="920">
      <c r="A920" t="inlineStr">
        <is>
          <t>52</t>
        </is>
      </c>
      <c r="B920" t="inlineStr">
        <is>
          <t>Peptamen 500 ml</t>
        </is>
      </c>
      <c r="C920" t="inlineStr">
        <is>
          <t>gluten_free</t>
        </is>
      </c>
      <c r="D920" s="8" t="inlineStr">
        <is>
          <t>PASS</t>
        </is>
      </c>
      <c r="E920" t="inlineStr">
        <is>
          <t>True</t>
        </is>
      </c>
      <c r="F920" t="inlineStr">
        <is>
          <t>True</t>
        </is>
      </c>
      <c r="G920" t="inlineStr"/>
    </row>
    <row r="921">
      <c r="A921" t="inlineStr">
        <is>
          <t>52</t>
        </is>
      </c>
      <c r="B921" t="inlineStr">
        <is>
          <t>Peptamen 500 ml</t>
        </is>
      </c>
      <c r="C921" t="inlineStr">
        <is>
          <t>lactose_free</t>
        </is>
      </c>
      <c r="D921" s="8" t="inlineStr">
        <is>
          <t>PASS</t>
        </is>
      </c>
      <c r="E921" t="inlineStr">
        <is>
          <t>True</t>
        </is>
      </c>
      <c r="F921" t="inlineStr">
        <is>
          <t>True</t>
        </is>
      </c>
      <c r="G921" t="inlineStr"/>
    </row>
    <row r="922">
      <c r="A922" t="inlineStr">
        <is>
          <t>52</t>
        </is>
      </c>
      <c r="B922" t="inlineStr">
        <is>
          <t>Peptamen 500 ml</t>
        </is>
      </c>
      <c r="C922" t="inlineStr">
        <is>
          <t>nutritionally_complete</t>
        </is>
      </c>
      <c r="D922" s="10" t="inlineStr">
        <is>
          <t>UNKNOWN</t>
        </is>
      </c>
      <c r="E922" t="inlineStr">
        <is>
          <t>N/A</t>
        </is>
      </c>
      <c r="F922" t="inlineStr">
        <is>
          <t>True</t>
        </is>
      </c>
      <c r="G922" t="inlineStr">
        <is>
          <t>Cannot determine 'nutritionally_complete' for this product</t>
        </is>
      </c>
    </row>
    <row r="923">
      <c r="A923" t="inlineStr">
        <is>
          <t>52</t>
        </is>
      </c>
      <c r="B923" t="inlineStr">
        <is>
          <t>Peptamen 500 ml</t>
        </is>
      </c>
      <c r="C923" t="inlineStr">
        <is>
          <t>formulation</t>
        </is>
      </c>
      <c r="D923" s="8" t="inlineStr">
        <is>
          <t>PASS</t>
        </is>
      </c>
      <c r="E923" t="inlineStr">
        <is>
          <t>liquid</t>
        </is>
      </c>
      <c r="F923" t="inlineStr">
        <is>
          <t>liquid</t>
        </is>
      </c>
      <c r="G923" t="inlineStr"/>
    </row>
    <row r="924">
      <c r="A924" t="inlineStr">
        <is>
          <t>52</t>
        </is>
      </c>
      <c r="B924" t="inlineStr">
        <is>
          <t>Peptamen 500 ml</t>
        </is>
      </c>
      <c r="C924" t="inlineStr">
        <is>
          <t>route</t>
        </is>
      </c>
      <c r="D924" s="8" t="inlineStr">
        <is>
          <t>PASS</t>
        </is>
      </c>
      <c r="E924" t="inlineStr">
        <is>
          <t>enteral</t>
        </is>
      </c>
      <c r="F924" t="inlineStr">
        <is>
          <t>enteral</t>
        </is>
      </c>
      <c r="G924" t="inlineStr"/>
    </row>
    <row r="925">
      <c r="A925" t="inlineStr">
        <is>
          <t>52</t>
        </is>
      </c>
      <c r="B925" t="inlineStr">
        <is>
          <t>Impact Enteral 500 ml</t>
        </is>
      </c>
      <c r="C925" t="inlineStr">
        <is>
          <t>energy</t>
        </is>
      </c>
      <c r="D925" s="8" t="inlineStr">
        <is>
          <t>PASS</t>
        </is>
      </c>
      <c r="E925" t="inlineStr">
        <is>
          <t>101.0 kcal/100ml</t>
        </is>
      </c>
      <c r="F925">
        <f> 100.0 kcal/100ml</f>
        <v/>
      </c>
      <c r="G925" t="inlineStr"/>
    </row>
    <row r="926">
      <c r="A926" t="inlineStr">
        <is>
          <t>52</t>
        </is>
      </c>
      <c r="B926" t="inlineStr">
        <is>
          <t>Impact Enteral 500 ml</t>
        </is>
      </c>
      <c r="C926" t="inlineStr">
        <is>
          <t>osmolarity</t>
        </is>
      </c>
      <c r="D926" s="9" t="inlineStr">
        <is>
          <t>FAIL</t>
        </is>
      </c>
      <c r="E926" t="inlineStr">
        <is>
          <t>298.0 mOsm/l</t>
        </is>
      </c>
      <c r="F926">
        <f> 200.0 mOsm/l</f>
        <v/>
      </c>
      <c r="G926" t="inlineStr">
        <is>
          <t>298.0 does not satisfy = 200.0</t>
        </is>
      </c>
    </row>
    <row r="927">
      <c r="A927" t="inlineStr">
        <is>
          <t>52</t>
        </is>
      </c>
      <c r="B927" t="inlineStr">
        <is>
          <t>Impact Enteral 500 ml</t>
        </is>
      </c>
      <c r="C927" t="inlineStr">
        <is>
          <t>protein</t>
        </is>
      </c>
      <c r="D927" s="9" t="inlineStr">
        <is>
          <t>FAIL</t>
        </is>
      </c>
      <c r="E927" t="inlineStr">
        <is>
          <t>5.6 g/100ml</t>
        </is>
      </c>
      <c r="F927" t="inlineStr">
        <is>
          <t>3.6-3.9 g/100ml</t>
        </is>
      </c>
      <c r="G927" t="inlineStr">
        <is>
          <t>5.6 outside range 3.6-3.9</t>
        </is>
      </c>
    </row>
    <row r="928">
      <c r="A928" t="inlineStr">
        <is>
          <t>52</t>
        </is>
      </c>
      <c r="B928" t="inlineStr">
        <is>
          <t>Impact Enteral 500 ml</t>
        </is>
      </c>
      <c r="C928" t="inlineStr">
        <is>
          <t>fat</t>
        </is>
      </c>
      <c r="D928" s="8" t="inlineStr">
        <is>
          <t>PASS</t>
        </is>
      </c>
      <c r="E928" t="inlineStr">
        <is>
          <t>2.8 g/100ml</t>
        </is>
      </c>
      <c r="F928" t="inlineStr">
        <is>
          <t>&lt;= 3.3 g/100ml</t>
        </is>
      </c>
      <c r="G928" t="inlineStr"/>
    </row>
    <row r="929">
      <c r="A929" t="inlineStr">
        <is>
          <t>52</t>
        </is>
      </c>
      <c r="B929" t="inlineStr">
        <is>
          <t>Impact Enteral 500 ml</t>
        </is>
      </c>
      <c r="C929" t="inlineStr">
        <is>
          <t>carbohydrates</t>
        </is>
      </c>
      <c r="D929" s="8" t="inlineStr">
        <is>
          <t>PASS</t>
        </is>
      </c>
      <c r="E929" t="inlineStr">
        <is>
          <t>13.4 g/100ml</t>
        </is>
      </c>
      <c r="F929" t="inlineStr">
        <is>
          <t>&gt;= 14.0 g/100ml</t>
        </is>
      </c>
      <c r="G929" t="inlineStr"/>
    </row>
    <row r="930">
      <c r="A930" t="inlineStr">
        <is>
          <t>52</t>
        </is>
      </c>
      <c r="B930" t="inlineStr">
        <is>
          <t>Impact Enteral 500 ml</t>
        </is>
      </c>
      <c r="C930" t="inlineStr">
        <is>
          <t>volume</t>
        </is>
      </c>
      <c r="D930" s="8" t="inlineStr">
        <is>
          <t>PASS</t>
        </is>
      </c>
      <c r="E930" t="inlineStr">
        <is>
          <t>500.0 ml</t>
        </is>
      </c>
      <c r="F930">
        <f> 500.0 ml</f>
        <v/>
      </c>
      <c r="G930" t="inlineStr"/>
    </row>
    <row r="931">
      <c r="A931" t="inlineStr">
        <is>
          <t>52</t>
        </is>
      </c>
      <c r="B931" t="inlineStr">
        <is>
          <t>Impact Enteral 500 ml</t>
        </is>
      </c>
      <c r="C931" t="inlineStr">
        <is>
          <t>contains_fiber</t>
        </is>
      </c>
      <c r="D931" s="8" t="inlineStr">
        <is>
          <t>PASS</t>
        </is>
      </c>
      <c r="E931" t="inlineStr">
        <is>
          <t>fiber=0.0 g/100ml</t>
        </is>
      </c>
      <c r="F931" t="inlineStr">
        <is>
          <t>no fiber</t>
        </is>
      </c>
      <c r="G931" t="inlineStr"/>
    </row>
    <row r="932">
      <c r="A932" t="inlineStr">
        <is>
          <t>52</t>
        </is>
      </c>
      <c r="B932" t="inlineStr">
        <is>
          <t>Impact Enteral 500 ml</t>
        </is>
      </c>
      <c r="C932" t="inlineStr">
        <is>
          <t>gluten_free</t>
        </is>
      </c>
      <c r="D932" s="8" t="inlineStr">
        <is>
          <t>PASS</t>
        </is>
      </c>
      <c r="E932" t="inlineStr">
        <is>
          <t>True</t>
        </is>
      </c>
      <c r="F932" t="inlineStr">
        <is>
          <t>True</t>
        </is>
      </c>
      <c r="G932" t="inlineStr"/>
    </row>
    <row r="933">
      <c r="A933" t="inlineStr">
        <is>
          <t>52</t>
        </is>
      </c>
      <c r="B933" t="inlineStr">
        <is>
          <t>Impact Enteral 500 ml</t>
        </is>
      </c>
      <c r="C933" t="inlineStr">
        <is>
          <t>lactose_free</t>
        </is>
      </c>
      <c r="D933" s="8" t="inlineStr">
        <is>
          <t>PASS</t>
        </is>
      </c>
      <c r="E933" t="inlineStr">
        <is>
          <t>True</t>
        </is>
      </c>
      <c r="F933" t="inlineStr">
        <is>
          <t>True</t>
        </is>
      </c>
      <c r="G933" t="inlineStr"/>
    </row>
    <row r="934">
      <c r="A934" t="inlineStr">
        <is>
          <t>52</t>
        </is>
      </c>
      <c r="B934" t="inlineStr">
        <is>
          <t>Impact Enteral 500 ml</t>
        </is>
      </c>
      <c r="C934" t="inlineStr">
        <is>
          <t>nutritionally_complete</t>
        </is>
      </c>
      <c r="D934" s="10" t="inlineStr">
        <is>
          <t>UNKNOWN</t>
        </is>
      </c>
      <c r="E934" t="inlineStr">
        <is>
          <t>N/A</t>
        </is>
      </c>
      <c r="F934" t="inlineStr">
        <is>
          <t>True</t>
        </is>
      </c>
      <c r="G934" t="inlineStr">
        <is>
          <t>Cannot determine 'nutritionally_complete' for this product</t>
        </is>
      </c>
    </row>
    <row r="935">
      <c r="A935" t="inlineStr">
        <is>
          <t>52</t>
        </is>
      </c>
      <c r="B935" t="inlineStr">
        <is>
          <t>Impact Enteral 500 ml</t>
        </is>
      </c>
      <c r="C935" t="inlineStr">
        <is>
          <t>formulation</t>
        </is>
      </c>
      <c r="D935" s="8" t="inlineStr">
        <is>
          <t>PASS</t>
        </is>
      </c>
      <c r="E935" t="inlineStr">
        <is>
          <t>liquid</t>
        </is>
      </c>
      <c r="F935" t="inlineStr">
        <is>
          <t>liquid</t>
        </is>
      </c>
      <c r="G935" t="inlineStr"/>
    </row>
    <row r="936">
      <c r="A936" t="inlineStr">
        <is>
          <t>52</t>
        </is>
      </c>
      <c r="B936" t="inlineStr">
        <is>
          <t>Impact Enteral 500 ml</t>
        </is>
      </c>
      <c r="C936" t="inlineStr">
        <is>
          <t>route</t>
        </is>
      </c>
      <c r="D936" s="8" t="inlineStr">
        <is>
          <t>PASS</t>
        </is>
      </c>
      <c r="E936" t="inlineStr">
        <is>
          <t>enteral</t>
        </is>
      </c>
      <c r="F936" t="inlineStr">
        <is>
          <t>enteral</t>
        </is>
      </c>
      <c r="G936" t="inlineStr"/>
    </row>
    <row r="937">
      <c r="A937" t="inlineStr">
        <is>
          <t>53</t>
        </is>
      </c>
      <c r="B937" t="inlineStr">
        <is>
          <t>Isosource Standard 500 ml</t>
        </is>
      </c>
      <c r="C937" t="inlineStr">
        <is>
          <t>energy</t>
        </is>
      </c>
      <c r="D937" s="8" t="inlineStr">
        <is>
          <t>PASS</t>
        </is>
      </c>
      <c r="E937" t="inlineStr">
        <is>
          <t>103.0 kcal/100ml</t>
        </is>
      </c>
      <c r="F937">
        <f> 100.0 kcal/100ml</f>
        <v/>
      </c>
      <c r="G937" t="inlineStr"/>
    </row>
    <row r="938">
      <c r="A938" t="inlineStr">
        <is>
          <t>53</t>
        </is>
      </c>
      <c r="B938" t="inlineStr">
        <is>
          <t>Isosource Standard 500 ml</t>
        </is>
      </c>
      <c r="C938" t="inlineStr">
        <is>
          <t>osmolarity</t>
        </is>
      </c>
      <c r="D938" s="8" t="inlineStr">
        <is>
          <t>PASS</t>
        </is>
      </c>
      <c r="E938" t="inlineStr">
        <is>
          <t>234.0 mOsm/l</t>
        </is>
      </c>
      <c r="F938" t="inlineStr">
        <is>
          <t>&gt;= 200.0 mOsm/l</t>
        </is>
      </c>
      <c r="G938" t="inlineStr"/>
    </row>
    <row r="939">
      <c r="A939" t="inlineStr">
        <is>
          <t>53</t>
        </is>
      </c>
      <c r="B939" t="inlineStr">
        <is>
          <t>Isosource Standard 500 ml</t>
        </is>
      </c>
      <c r="C939" t="inlineStr">
        <is>
          <t>protein</t>
        </is>
      </c>
      <c r="D939" s="9" t="inlineStr">
        <is>
          <t>FAIL</t>
        </is>
      </c>
      <c r="E939" t="inlineStr">
        <is>
          <t>4.0 g/100ml</t>
        </is>
      </c>
      <c r="F939" t="inlineStr">
        <is>
          <t>3.6-3.9 g/100ml</t>
        </is>
      </c>
      <c r="G939" t="inlineStr">
        <is>
          <t>4.0 outside range 3.6-3.9</t>
        </is>
      </c>
    </row>
    <row r="940">
      <c r="A940" t="inlineStr">
        <is>
          <t>53</t>
        </is>
      </c>
      <c r="B940" t="inlineStr">
        <is>
          <t>Isosource Standard 500 ml</t>
        </is>
      </c>
      <c r="C940" t="inlineStr">
        <is>
          <t>volume</t>
        </is>
      </c>
      <c r="D940" s="8" t="inlineStr">
        <is>
          <t>PASS</t>
        </is>
      </c>
      <c r="E940" t="inlineStr">
        <is>
          <t>500.0 ml</t>
        </is>
      </c>
      <c r="F940">
        <f> 500.0 ml</f>
        <v/>
      </c>
      <c r="G940" t="inlineStr"/>
    </row>
    <row r="941">
      <c r="A941" t="inlineStr">
        <is>
          <t>53</t>
        </is>
      </c>
      <c r="B941" t="inlineStr">
        <is>
          <t>Isosource Standard 500 ml</t>
        </is>
      </c>
      <c r="C941" t="inlineStr">
        <is>
          <t>contains_fiber</t>
        </is>
      </c>
      <c r="D941" s="8" t="inlineStr">
        <is>
          <t>PASS</t>
        </is>
      </c>
      <c r="E941" t="inlineStr">
        <is>
          <t>fiber=0.0 g/100ml</t>
        </is>
      </c>
      <c r="F941" t="inlineStr">
        <is>
          <t>no fiber</t>
        </is>
      </c>
      <c r="G941" t="inlineStr"/>
    </row>
    <row r="942">
      <c r="A942" t="inlineStr">
        <is>
          <t>53</t>
        </is>
      </c>
      <c r="B942" t="inlineStr">
        <is>
          <t>Isosource Standard 500 ml</t>
        </is>
      </c>
      <c r="C942" t="inlineStr">
        <is>
          <t>gluten_free</t>
        </is>
      </c>
      <c r="D942" s="8" t="inlineStr">
        <is>
          <t>PASS</t>
        </is>
      </c>
      <c r="E942" t="inlineStr">
        <is>
          <t>True</t>
        </is>
      </c>
      <c r="F942" t="inlineStr">
        <is>
          <t>True</t>
        </is>
      </c>
      <c r="G942" t="inlineStr"/>
    </row>
    <row r="943">
      <c r="A943" t="inlineStr">
        <is>
          <t>53</t>
        </is>
      </c>
      <c r="B943" t="inlineStr">
        <is>
          <t>Isosource Standard 500 ml</t>
        </is>
      </c>
      <c r="C943" t="inlineStr">
        <is>
          <t>lactose_free</t>
        </is>
      </c>
      <c r="D943" s="8" t="inlineStr">
        <is>
          <t>PASS</t>
        </is>
      </c>
      <c r="E943" t="inlineStr">
        <is>
          <t>True</t>
        </is>
      </c>
      <c r="F943" t="inlineStr">
        <is>
          <t>True</t>
        </is>
      </c>
      <c r="G943" t="inlineStr"/>
    </row>
    <row r="944">
      <c r="A944" t="inlineStr">
        <is>
          <t>53</t>
        </is>
      </c>
      <c r="B944" t="inlineStr">
        <is>
          <t>Isosource Standard 500 ml</t>
        </is>
      </c>
      <c r="C944" t="inlineStr">
        <is>
          <t>nutritionally_complete</t>
        </is>
      </c>
      <c r="D944" s="10" t="inlineStr">
        <is>
          <t>UNKNOWN</t>
        </is>
      </c>
      <c r="E944" t="inlineStr">
        <is>
          <t>N/A</t>
        </is>
      </c>
      <c r="F944" t="inlineStr">
        <is>
          <t>True</t>
        </is>
      </c>
      <c r="G944" t="inlineStr">
        <is>
          <t>Cannot determine 'nutritionally_complete' for this product</t>
        </is>
      </c>
    </row>
    <row r="945">
      <c r="A945" t="inlineStr">
        <is>
          <t>53</t>
        </is>
      </c>
      <c r="B945" t="inlineStr">
        <is>
          <t>Isosource Standard 500 ml</t>
        </is>
      </c>
      <c r="C945" t="inlineStr">
        <is>
          <t>formulation</t>
        </is>
      </c>
      <c r="D945" s="8" t="inlineStr">
        <is>
          <t>PASS</t>
        </is>
      </c>
      <c r="E945" t="inlineStr">
        <is>
          <t>liquid</t>
        </is>
      </c>
      <c r="F945" t="inlineStr">
        <is>
          <t>liquid</t>
        </is>
      </c>
      <c r="G945" t="inlineStr"/>
    </row>
    <row r="946">
      <c r="A946" t="inlineStr">
        <is>
          <t>53</t>
        </is>
      </c>
      <c r="B946" t="inlineStr">
        <is>
          <t>Isosource Standard 500 ml</t>
        </is>
      </c>
      <c r="C946" t="inlineStr">
        <is>
          <t>route</t>
        </is>
      </c>
      <c r="D946" s="8" t="inlineStr">
        <is>
          <t>PASS</t>
        </is>
      </c>
      <c r="E946" t="inlineStr">
        <is>
          <t>enteral</t>
        </is>
      </c>
      <c r="F946" t="inlineStr">
        <is>
          <t>enteral</t>
        </is>
      </c>
      <c r="G946" t="inlineStr"/>
    </row>
    <row r="947">
      <c r="A947" t="inlineStr">
        <is>
          <t>53</t>
        </is>
      </c>
      <c r="B947" t="inlineStr">
        <is>
          <t>Peptamen 500 ml</t>
        </is>
      </c>
      <c r="C947" t="inlineStr">
        <is>
          <t>energy</t>
        </is>
      </c>
      <c r="D947" s="8" t="inlineStr">
        <is>
          <t>PASS</t>
        </is>
      </c>
      <c r="E947" t="inlineStr">
        <is>
          <t>100.0 kcal/100ml</t>
        </is>
      </c>
      <c r="F947">
        <f> 100.0 kcal/100ml</f>
        <v/>
      </c>
      <c r="G947" t="inlineStr"/>
    </row>
    <row r="948">
      <c r="A948" t="inlineStr">
        <is>
          <t>53</t>
        </is>
      </c>
      <c r="B948" t="inlineStr">
        <is>
          <t>Peptamen 500 ml</t>
        </is>
      </c>
      <c r="C948" t="inlineStr">
        <is>
          <t>osmolarity</t>
        </is>
      </c>
      <c r="D948" s="8" t="inlineStr">
        <is>
          <t>PASS</t>
        </is>
      </c>
      <c r="E948" t="inlineStr">
        <is>
          <t>270.0 mOsm/l</t>
        </is>
      </c>
      <c r="F948" t="inlineStr">
        <is>
          <t>&gt;= 200.0 mOsm/l</t>
        </is>
      </c>
      <c r="G948" t="inlineStr"/>
    </row>
    <row r="949">
      <c r="A949" t="inlineStr">
        <is>
          <t>53</t>
        </is>
      </c>
      <c r="B949" t="inlineStr">
        <is>
          <t>Peptamen 500 ml</t>
        </is>
      </c>
      <c r="C949" t="inlineStr">
        <is>
          <t>protein</t>
        </is>
      </c>
      <c r="D949" s="9" t="inlineStr">
        <is>
          <t>FAIL</t>
        </is>
      </c>
      <c r="E949" t="inlineStr">
        <is>
          <t>4.0 g/100ml</t>
        </is>
      </c>
      <c r="F949" t="inlineStr">
        <is>
          <t>3.6-3.9 g/100ml</t>
        </is>
      </c>
      <c r="G949" t="inlineStr">
        <is>
          <t>4.0 outside range 3.6-3.9</t>
        </is>
      </c>
    </row>
    <row r="950">
      <c r="A950" t="inlineStr">
        <is>
          <t>53</t>
        </is>
      </c>
      <c r="B950" t="inlineStr">
        <is>
          <t>Peptamen 500 ml</t>
        </is>
      </c>
      <c r="C950" t="inlineStr">
        <is>
          <t>volume</t>
        </is>
      </c>
      <c r="D950" s="8" t="inlineStr">
        <is>
          <t>PASS</t>
        </is>
      </c>
      <c r="E950" t="inlineStr">
        <is>
          <t>500.0 ml</t>
        </is>
      </c>
      <c r="F950">
        <f> 500.0 ml</f>
        <v/>
      </c>
      <c r="G950" t="inlineStr"/>
    </row>
    <row r="951">
      <c r="A951" t="inlineStr">
        <is>
          <t>53</t>
        </is>
      </c>
      <c r="B951" t="inlineStr">
        <is>
          <t>Peptamen 500 ml</t>
        </is>
      </c>
      <c r="C951" t="inlineStr">
        <is>
          <t>contains_fiber</t>
        </is>
      </c>
      <c r="D951" s="8" t="inlineStr">
        <is>
          <t>PASS</t>
        </is>
      </c>
      <c r="E951" t="inlineStr">
        <is>
          <t>fiber=0.0 g/100ml</t>
        </is>
      </c>
      <c r="F951" t="inlineStr">
        <is>
          <t>no fiber</t>
        </is>
      </c>
      <c r="G951" t="inlineStr"/>
    </row>
    <row r="952">
      <c r="A952" t="inlineStr">
        <is>
          <t>53</t>
        </is>
      </c>
      <c r="B952" t="inlineStr">
        <is>
          <t>Peptamen 500 ml</t>
        </is>
      </c>
      <c r="C952" t="inlineStr">
        <is>
          <t>gluten_free</t>
        </is>
      </c>
      <c r="D952" s="8" t="inlineStr">
        <is>
          <t>PASS</t>
        </is>
      </c>
      <c r="E952" t="inlineStr">
        <is>
          <t>True</t>
        </is>
      </c>
      <c r="F952" t="inlineStr">
        <is>
          <t>True</t>
        </is>
      </c>
      <c r="G952" t="inlineStr"/>
    </row>
    <row r="953">
      <c r="A953" t="inlineStr">
        <is>
          <t>53</t>
        </is>
      </c>
      <c r="B953" t="inlineStr">
        <is>
          <t>Peptamen 500 ml</t>
        </is>
      </c>
      <c r="C953" t="inlineStr">
        <is>
          <t>lactose_free</t>
        </is>
      </c>
      <c r="D953" s="8" t="inlineStr">
        <is>
          <t>PASS</t>
        </is>
      </c>
      <c r="E953" t="inlineStr">
        <is>
          <t>True</t>
        </is>
      </c>
      <c r="F953" t="inlineStr">
        <is>
          <t>True</t>
        </is>
      </c>
      <c r="G953" t="inlineStr"/>
    </row>
    <row r="954">
      <c r="A954" t="inlineStr">
        <is>
          <t>53</t>
        </is>
      </c>
      <c r="B954" t="inlineStr">
        <is>
          <t>Peptamen 500 ml</t>
        </is>
      </c>
      <c r="C954" t="inlineStr">
        <is>
          <t>nutritionally_complete</t>
        </is>
      </c>
      <c r="D954" s="10" t="inlineStr">
        <is>
          <t>UNKNOWN</t>
        </is>
      </c>
      <c r="E954" t="inlineStr">
        <is>
          <t>N/A</t>
        </is>
      </c>
      <c r="F954" t="inlineStr">
        <is>
          <t>True</t>
        </is>
      </c>
      <c r="G954" t="inlineStr">
        <is>
          <t>Cannot determine 'nutritionally_complete' for this product</t>
        </is>
      </c>
    </row>
    <row r="955">
      <c r="A955" t="inlineStr">
        <is>
          <t>53</t>
        </is>
      </c>
      <c r="B955" t="inlineStr">
        <is>
          <t>Peptamen 500 ml</t>
        </is>
      </c>
      <c r="C955" t="inlineStr">
        <is>
          <t>formulation</t>
        </is>
      </c>
      <c r="D955" s="8" t="inlineStr">
        <is>
          <t>PASS</t>
        </is>
      </c>
      <c r="E955" t="inlineStr">
        <is>
          <t>liquid</t>
        </is>
      </c>
      <c r="F955" t="inlineStr">
        <is>
          <t>liquid</t>
        </is>
      </c>
      <c r="G955" t="inlineStr"/>
    </row>
    <row r="956">
      <c r="A956" t="inlineStr">
        <is>
          <t>53</t>
        </is>
      </c>
      <c r="B956" t="inlineStr">
        <is>
          <t>Peptamen 500 ml</t>
        </is>
      </c>
      <c r="C956" t="inlineStr">
        <is>
          <t>route</t>
        </is>
      </c>
      <c r="D956" s="8" t="inlineStr">
        <is>
          <t>PASS</t>
        </is>
      </c>
      <c r="E956" t="inlineStr">
        <is>
          <t>enteral</t>
        </is>
      </c>
      <c r="F956" t="inlineStr">
        <is>
          <t>enteral</t>
        </is>
      </c>
      <c r="G956" t="inlineStr"/>
    </row>
    <row r="957">
      <c r="A957" t="inlineStr">
        <is>
          <t>53</t>
        </is>
      </c>
      <c r="B957" t="inlineStr">
        <is>
          <t>Peptamen Junior 500 ml</t>
        </is>
      </c>
      <c r="C957" t="inlineStr">
        <is>
          <t>energy</t>
        </is>
      </c>
      <c r="D957" s="8" t="inlineStr">
        <is>
          <t>PASS</t>
        </is>
      </c>
      <c r="E957" t="inlineStr">
        <is>
          <t>100.0 kcal/100ml</t>
        </is>
      </c>
      <c r="F957">
        <f> 100.0 kcal/100ml</f>
        <v/>
      </c>
      <c r="G957" t="inlineStr"/>
    </row>
    <row r="958">
      <c r="A958" t="inlineStr">
        <is>
          <t>53</t>
        </is>
      </c>
      <c r="B958" t="inlineStr">
        <is>
          <t>Peptamen Junior 500 ml</t>
        </is>
      </c>
      <c r="C958" t="inlineStr">
        <is>
          <t>osmolarity</t>
        </is>
      </c>
      <c r="D958" s="8" t="inlineStr">
        <is>
          <t>PASS</t>
        </is>
      </c>
      <c r="E958" t="inlineStr">
        <is>
          <t>220.0 mOsm/l</t>
        </is>
      </c>
      <c r="F958" t="inlineStr">
        <is>
          <t>&gt;= 200.0 mOsm/l</t>
        </is>
      </c>
      <c r="G958" t="inlineStr"/>
    </row>
    <row r="959">
      <c r="A959" t="inlineStr">
        <is>
          <t>53</t>
        </is>
      </c>
      <c r="B959" t="inlineStr">
        <is>
          <t>Peptamen Junior 500 ml</t>
        </is>
      </c>
      <c r="C959" t="inlineStr">
        <is>
          <t>protein</t>
        </is>
      </c>
      <c r="D959" s="9" t="inlineStr">
        <is>
          <t>FAIL</t>
        </is>
      </c>
      <c r="E959" t="inlineStr">
        <is>
          <t>3.0 g/100ml</t>
        </is>
      </c>
      <c r="F959" t="inlineStr">
        <is>
          <t>3.6-3.9 g/100ml</t>
        </is>
      </c>
      <c r="G959" t="inlineStr">
        <is>
          <t>3.0 outside range 3.6-3.9</t>
        </is>
      </c>
    </row>
    <row r="960">
      <c r="A960" t="inlineStr">
        <is>
          <t>53</t>
        </is>
      </c>
      <c r="B960" t="inlineStr">
        <is>
          <t>Peptamen Junior 500 ml</t>
        </is>
      </c>
      <c r="C960" t="inlineStr">
        <is>
          <t>volume</t>
        </is>
      </c>
      <c r="D960" s="8" t="inlineStr">
        <is>
          <t>PASS</t>
        </is>
      </c>
      <c r="E960" t="inlineStr">
        <is>
          <t>500.0 ml</t>
        </is>
      </c>
      <c r="F960">
        <f> 500.0 ml</f>
        <v/>
      </c>
      <c r="G960" t="inlineStr"/>
    </row>
    <row r="961">
      <c r="A961" t="inlineStr">
        <is>
          <t>53</t>
        </is>
      </c>
      <c r="B961" t="inlineStr">
        <is>
          <t>Peptamen Junior 500 ml</t>
        </is>
      </c>
      <c r="C961" t="inlineStr">
        <is>
          <t>contains_fiber</t>
        </is>
      </c>
      <c r="D961" s="8" t="inlineStr">
        <is>
          <t>PASS</t>
        </is>
      </c>
      <c r="E961" t="inlineStr">
        <is>
          <t>fiber=0.0 g/100ml</t>
        </is>
      </c>
      <c r="F961" t="inlineStr">
        <is>
          <t>no fiber</t>
        </is>
      </c>
      <c r="G961" t="inlineStr"/>
    </row>
    <row r="962">
      <c r="A962" t="inlineStr">
        <is>
          <t>53</t>
        </is>
      </c>
      <c r="B962" t="inlineStr">
        <is>
          <t>Peptamen Junior 500 ml</t>
        </is>
      </c>
      <c r="C962" t="inlineStr">
        <is>
          <t>gluten_free</t>
        </is>
      </c>
      <c r="D962" s="8" t="inlineStr">
        <is>
          <t>PASS</t>
        </is>
      </c>
      <c r="E962" t="inlineStr">
        <is>
          <t>True</t>
        </is>
      </c>
      <c r="F962" t="inlineStr">
        <is>
          <t>True</t>
        </is>
      </c>
      <c r="G962" t="inlineStr"/>
    </row>
    <row r="963">
      <c r="A963" t="inlineStr">
        <is>
          <t>53</t>
        </is>
      </c>
      <c r="B963" t="inlineStr">
        <is>
          <t>Peptamen Junior 500 ml</t>
        </is>
      </c>
      <c r="C963" t="inlineStr">
        <is>
          <t>lactose_free</t>
        </is>
      </c>
      <c r="D963" s="8" t="inlineStr">
        <is>
          <t>PASS</t>
        </is>
      </c>
      <c r="E963" t="inlineStr">
        <is>
          <t>True</t>
        </is>
      </c>
      <c r="F963" t="inlineStr">
        <is>
          <t>True</t>
        </is>
      </c>
      <c r="G963" t="inlineStr"/>
    </row>
    <row r="964">
      <c r="A964" t="inlineStr">
        <is>
          <t>53</t>
        </is>
      </c>
      <c r="B964" t="inlineStr">
        <is>
          <t>Peptamen Junior 500 ml</t>
        </is>
      </c>
      <c r="C964" t="inlineStr">
        <is>
          <t>nutritionally_complete</t>
        </is>
      </c>
      <c r="D964" s="10" t="inlineStr">
        <is>
          <t>UNKNOWN</t>
        </is>
      </c>
      <c r="E964" t="inlineStr">
        <is>
          <t>N/A</t>
        </is>
      </c>
      <c r="F964" t="inlineStr">
        <is>
          <t>True</t>
        </is>
      </c>
      <c r="G964" t="inlineStr">
        <is>
          <t>Cannot determine 'nutritionally_complete' for this product</t>
        </is>
      </c>
    </row>
    <row r="965">
      <c r="A965" t="inlineStr">
        <is>
          <t>53</t>
        </is>
      </c>
      <c r="B965" t="inlineStr">
        <is>
          <t>Peptamen Junior 500 ml</t>
        </is>
      </c>
      <c r="C965" t="inlineStr">
        <is>
          <t>formulation</t>
        </is>
      </c>
      <c r="D965" s="8" t="inlineStr">
        <is>
          <t>PASS</t>
        </is>
      </c>
      <c r="E965" t="inlineStr">
        <is>
          <t>liquid</t>
        </is>
      </c>
      <c r="F965" t="inlineStr">
        <is>
          <t>liquid</t>
        </is>
      </c>
      <c r="G965" t="inlineStr"/>
    </row>
    <row r="966">
      <c r="A966" t="inlineStr">
        <is>
          <t>53</t>
        </is>
      </c>
      <c r="B966" t="inlineStr">
        <is>
          <t>Peptamen Junior 500 ml</t>
        </is>
      </c>
      <c r="C966" t="inlineStr">
        <is>
          <t>route</t>
        </is>
      </c>
      <c r="D966" s="8" t="inlineStr">
        <is>
          <t>PASS</t>
        </is>
      </c>
      <c r="E966" t="inlineStr">
        <is>
          <t>enteral</t>
        </is>
      </c>
      <c r="F966" t="inlineStr">
        <is>
          <t>enteral</t>
        </is>
      </c>
      <c r="G966" t="inlineStr"/>
    </row>
    <row r="967">
      <c r="A967" t="inlineStr">
        <is>
          <t>54</t>
        </is>
      </c>
      <c r="B967" t="inlineStr">
        <is>
          <t>Isosource Standard Fibre 500 ml</t>
        </is>
      </c>
      <c r="C967" t="inlineStr">
        <is>
          <t>energy</t>
        </is>
      </c>
      <c r="D967" s="8" t="inlineStr">
        <is>
          <t>PASS</t>
        </is>
      </c>
      <c r="E967" t="inlineStr">
        <is>
          <t>103.0 kcal/100ml</t>
        </is>
      </c>
      <c r="F967">
        <f> 100.0 kcal/100ml</f>
        <v/>
      </c>
      <c r="G967" t="inlineStr"/>
    </row>
    <row r="968">
      <c r="A968" t="inlineStr">
        <is>
          <t>54</t>
        </is>
      </c>
      <c r="B968" t="inlineStr">
        <is>
          <t>Isosource Standard Fibre 500 ml</t>
        </is>
      </c>
      <c r="C968" t="inlineStr">
        <is>
          <t>osmolarity</t>
        </is>
      </c>
      <c r="D968" s="9" t="inlineStr">
        <is>
          <t>FAIL</t>
        </is>
      </c>
      <c r="E968" t="inlineStr">
        <is>
          <t>249.0 mOsm/l</t>
        </is>
      </c>
      <c r="F968">
        <f> 260.0 mOsm/l</f>
        <v/>
      </c>
      <c r="G968" t="inlineStr">
        <is>
          <t>249.0 does not satisfy = 260.0</t>
        </is>
      </c>
    </row>
    <row r="969">
      <c r="A969" t="inlineStr">
        <is>
          <t>54</t>
        </is>
      </c>
      <c r="B969" t="inlineStr">
        <is>
          <t>Isosource Standard Fibre 500 ml</t>
        </is>
      </c>
      <c r="C969" t="inlineStr">
        <is>
          <t>protein</t>
        </is>
      </c>
      <c r="D969" s="9" t="inlineStr">
        <is>
          <t>FAIL</t>
        </is>
      </c>
      <c r="E969" t="inlineStr">
        <is>
          <t>4.0 g/100ml</t>
        </is>
      </c>
      <c r="F969" t="inlineStr">
        <is>
          <t>3.6-3.9 g/100ml</t>
        </is>
      </c>
      <c r="G969" t="inlineStr">
        <is>
          <t>4.0 outside range 3.6-3.9</t>
        </is>
      </c>
    </row>
    <row r="970">
      <c r="A970" t="inlineStr">
        <is>
          <t>54</t>
        </is>
      </c>
      <c r="B970" t="inlineStr">
        <is>
          <t>Isosource Standard Fibre 500 ml</t>
        </is>
      </c>
      <c r="C970" t="inlineStr">
        <is>
          <t>fat</t>
        </is>
      </c>
      <c r="D970" s="8" t="inlineStr">
        <is>
          <t>PASS</t>
        </is>
      </c>
      <c r="E970" t="inlineStr">
        <is>
          <t>3.3 g/100ml</t>
        </is>
      </c>
      <c r="F970" t="inlineStr">
        <is>
          <t>&lt;= 3.3 g/100ml</t>
        </is>
      </c>
      <c r="G970" t="inlineStr"/>
    </row>
    <row r="971">
      <c r="A971" t="inlineStr">
        <is>
          <t>54</t>
        </is>
      </c>
      <c r="B971" t="inlineStr">
        <is>
          <t>Isosource Standard Fibre 500 ml</t>
        </is>
      </c>
      <c r="C971" t="inlineStr">
        <is>
          <t>carbohydrates</t>
        </is>
      </c>
      <c r="D971" s="8" t="inlineStr">
        <is>
          <t>PASS</t>
        </is>
      </c>
      <c r="E971" t="inlineStr">
        <is>
          <t>13.0 g/100ml</t>
        </is>
      </c>
      <c r="F971" t="inlineStr">
        <is>
          <t>&gt;= 14.0 g/100ml</t>
        </is>
      </c>
      <c r="G971" t="inlineStr"/>
    </row>
    <row r="972">
      <c r="A972" t="inlineStr">
        <is>
          <t>54</t>
        </is>
      </c>
      <c r="B972" t="inlineStr">
        <is>
          <t>Isosource Standard Fibre 500 ml</t>
        </is>
      </c>
      <c r="C972" t="inlineStr">
        <is>
          <t>fiber</t>
        </is>
      </c>
      <c r="D972" s="8" t="inlineStr">
        <is>
          <t>PASS</t>
        </is>
      </c>
      <c r="E972" t="inlineStr">
        <is>
          <t>1.5 g/100ml</t>
        </is>
      </c>
      <c r="F972">
        <f> 1.5 g/100ml</f>
        <v/>
      </c>
      <c r="G972" t="inlineStr"/>
    </row>
    <row r="973">
      <c r="A973" t="inlineStr">
        <is>
          <t>54</t>
        </is>
      </c>
      <c r="B973" t="inlineStr">
        <is>
          <t>Isosource Standard Fibre 500 ml</t>
        </is>
      </c>
      <c r="C973" t="inlineStr">
        <is>
          <t>volume</t>
        </is>
      </c>
      <c r="D973" s="8" t="inlineStr">
        <is>
          <t>PASS</t>
        </is>
      </c>
      <c r="E973" t="inlineStr">
        <is>
          <t>500.0 ml</t>
        </is>
      </c>
      <c r="F973">
        <f> 500.0 ml</f>
        <v/>
      </c>
      <c r="G973" t="inlineStr"/>
    </row>
    <row r="974">
      <c r="A974" t="inlineStr">
        <is>
          <t>54</t>
        </is>
      </c>
      <c r="B974" t="inlineStr">
        <is>
          <t>Isosource Standard Fibre 500 ml</t>
        </is>
      </c>
      <c r="C974" t="inlineStr">
        <is>
          <t>contains_fiber</t>
        </is>
      </c>
      <c r="D974" s="8" t="inlineStr">
        <is>
          <t>PASS</t>
        </is>
      </c>
      <c r="E974" t="inlineStr">
        <is>
          <t>fiber=1.5 g/100ml</t>
        </is>
      </c>
      <c r="F974" t="inlineStr">
        <is>
          <t>contains fiber</t>
        </is>
      </c>
      <c r="G974" t="inlineStr"/>
    </row>
    <row r="975">
      <c r="A975" t="inlineStr">
        <is>
          <t>54</t>
        </is>
      </c>
      <c r="B975" t="inlineStr">
        <is>
          <t>Isosource Standard Fibre 500 ml</t>
        </is>
      </c>
      <c r="C975" t="inlineStr">
        <is>
          <t>nutritionally_complete</t>
        </is>
      </c>
      <c r="D975" s="10" t="inlineStr">
        <is>
          <t>UNKNOWN</t>
        </is>
      </c>
      <c r="E975" t="inlineStr">
        <is>
          <t>N/A</t>
        </is>
      </c>
      <c r="F975" t="inlineStr">
        <is>
          <t>True</t>
        </is>
      </c>
      <c r="G975" t="inlineStr">
        <is>
          <t>Cannot determine 'nutritionally_complete' for this product</t>
        </is>
      </c>
    </row>
    <row r="976">
      <c r="A976" t="inlineStr">
        <is>
          <t>54</t>
        </is>
      </c>
      <c r="B976" t="inlineStr">
        <is>
          <t>Isosource Standard Fibre 500 ml</t>
        </is>
      </c>
      <c r="C976" t="inlineStr">
        <is>
          <t>formulation</t>
        </is>
      </c>
      <c r="D976" s="8" t="inlineStr">
        <is>
          <t>PASS</t>
        </is>
      </c>
      <c r="E976" t="inlineStr">
        <is>
          <t>liquid</t>
        </is>
      </c>
      <c r="F976" t="inlineStr">
        <is>
          <t>liquid</t>
        </is>
      </c>
      <c r="G976" t="inlineStr"/>
    </row>
    <row r="977">
      <c r="A977" t="inlineStr">
        <is>
          <t>54</t>
        </is>
      </c>
      <c r="B977" t="inlineStr">
        <is>
          <t>Isosource Standard Fibre 500 ml</t>
        </is>
      </c>
      <c r="C977" t="inlineStr">
        <is>
          <t>route</t>
        </is>
      </c>
      <c r="D977" s="8" t="inlineStr">
        <is>
          <t>PASS</t>
        </is>
      </c>
      <c r="E977" t="inlineStr">
        <is>
          <t>enteral</t>
        </is>
      </c>
      <c r="F977" t="inlineStr">
        <is>
          <t>enteral</t>
        </is>
      </c>
      <c r="G977" t="inlineStr"/>
    </row>
    <row r="978">
      <c r="A978" t="inlineStr">
        <is>
          <t>54</t>
        </is>
      </c>
      <c r="B978" t="inlineStr">
        <is>
          <t>Isosource Standard Fibre 1000 ml</t>
        </is>
      </c>
      <c r="C978" t="inlineStr">
        <is>
          <t>energy</t>
        </is>
      </c>
      <c r="D978" s="8" t="inlineStr">
        <is>
          <t>PASS</t>
        </is>
      </c>
      <c r="E978" t="inlineStr">
        <is>
          <t>103.0 kcal/100ml</t>
        </is>
      </c>
      <c r="F978">
        <f> 100.0 kcal/100ml</f>
        <v/>
      </c>
      <c r="G978" t="inlineStr"/>
    </row>
    <row r="979">
      <c r="A979" t="inlineStr">
        <is>
          <t>54</t>
        </is>
      </c>
      <c r="B979" t="inlineStr">
        <is>
          <t>Isosource Standard Fibre 1000 ml</t>
        </is>
      </c>
      <c r="C979" t="inlineStr">
        <is>
          <t>osmolarity</t>
        </is>
      </c>
      <c r="D979" s="9" t="inlineStr">
        <is>
          <t>FAIL</t>
        </is>
      </c>
      <c r="E979" t="inlineStr">
        <is>
          <t>249.0 mOsm/l</t>
        </is>
      </c>
      <c r="F979">
        <f> 260.0 mOsm/l</f>
        <v/>
      </c>
      <c r="G979" t="inlineStr">
        <is>
          <t>249.0 does not satisfy = 260.0</t>
        </is>
      </c>
    </row>
    <row r="980">
      <c r="A980" t="inlineStr">
        <is>
          <t>54</t>
        </is>
      </c>
      <c r="B980" t="inlineStr">
        <is>
          <t>Isosource Standard Fibre 1000 ml</t>
        </is>
      </c>
      <c r="C980" t="inlineStr">
        <is>
          <t>protein</t>
        </is>
      </c>
      <c r="D980" s="9" t="inlineStr">
        <is>
          <t>FAIL</t>
        </is>
      </c>
      <c r="E980" t="inlineStr">
        <is>
          <t>4.0 g/100ml</t>
        </is>
      </c>
      <c r="F980" t="inlineStr">
        <is>
          <t>3.6-3.9 g/100ml</t>
        </is>
      </c>
      <c r="G980" t="inlineStr">
        <is>
          <t>4.0 outside range 3.6-3.9</t>
        </is>
      </c>
    </row>
    <row r="981">
      <c r="A981" t="inlineStr">
        <is>
          <t>54</t>
        </is>
      </c>
      <c r="B981" t="inlineStr">
        <is>
          <t>Isosource Standard Fibre 1000 ml</t>
        </is>
      </c>
      <c r="C981" t="inlineStr">
        <is>
          <t>fat</t>
        </is>
      </c>
      <c r="D981" s="8" t="inlineStr">
        <is>
          <t>PASS</t>
        </is>
      </c>
      <c r="E981" t="inlineStr">
        <is>
          <t>3.3 g/100ml</t>
        </is>
      </c>
      <c r="F981" t="inlineStr">
        <is>
          <t>&lt;= 3.3 g/100ml</t>
        </is>
      </c>
      <c r="G981" t="inlineStr"/>
    </row>
    <row r="982">
      <c r="A982" t="inlineStr">
        <is>
          <t>54</t>
        </is>
      </c>
      <c r="B982" t="inlineStr">
        <is>
          <t>Isosource Standard Fibre 1000 ml</t>
        </is>
      </c>
      <c r="C982" t="inlineStr">
        <is>
          <t>carbohydrates</t>
        </is>
      </c>
      <c r="D982" s="8" t="inlineStr">
        <is>
          <t>PASS</t>
        </is>
      </c>
      <c r="E982" t="inlineStr">
        <is>
          <t>13.0 g/100ml</t>
        </is>
      </c>
      <c r="F982" t="inlineStr">
        <is>
          <t>&gt;= 14.0 g/100ml</t>
        </is>
      </c>
      <c r="G982" t="inlineStr"/>
    </row>
    <row r="983">
      <c r="A983" t="inlineStr">
        <is>
          <t>54</t>
        </is>
      </c>
      <c r="B983" t="inlineStr">
        <is>
          <t>Isosource Standard Fibre 1000 ml</t>
        </is>
      </c>
      <c r="C983" t="inlineStr">
        <is>
          <t>fiber</t>
        </is>
      </c>
      <c r="D983" s="8" t="inlineStr">
        <is>
          <t>PASS</t>
        </is>
      </c>
      <c r="E983" t="inlineStr">
        <is>
          <t>1.5 g/100ml</t>
        </is>
      </c>
      <c r="F983">
        <f> 1.5 g/100ml</f>
        <v/>
      </c>
      <c r="G983" t="inlineStr"/>
    </row>
    <row r="984">
      <c r="A984" t="inlineStr">
        <is>
          <t>54</t>
        </is>
      </c>
      <c r="B984" t="inlineStr">
        <is>
          <t>Isosource Standard Fibre 1000 ml</t>
        </is>
      </c>
      <c r="C984" t="inlineStr">
        <is>
          <t>volume</t>
        </is>
      </c>
      <c r="D984" s="9" t="inlineStr">
        <is>
          <t>FAIL</t>
        </is>
      </c>
      <c r="E984" t="inlineStr">
        <is>
          <t>1000.0 ml</t>
        </is>
      </c>
      <c r="F984">
        <f> 500.0 ml</f>
        <v/>
      </c>
      <c r="G984" t="inlineStr">
        <is>
          <t>1000.0 ml != 500.0 ml</t>
        </is>
      </c>
    </row>
    <row r="985">
      <c r="A985" t="inlineStr">
        <is>
          <t>54</t>
        </is>
      </c>
      <c r="B985" t="inlineStr">
        <is>
          <t>Isosource Standard Fibre 1000 ml</t>
        </is>
      </c>
      <c r="C985" t="inlineStr">
        <is>
          <t>contains_fiber</t>
        </is>
      </c>
      <c r="D985" s="8" t="inlineStr">
        <is>
          <t>PASS</t>
        </is>
      </c>
      <c r="E985" t="inlineStr">
        <is>
          <t>fiber=1.5 g/100ml</t>
        </is>
      </c>
      <c r="F985" t="inlineStr">
        <is>
          <t>contains fiber</t>
        </is>
      </c>
      <c r="G985" t="inlineStr"/>
    </row>
    <row r="986">
      <c r="A986" t="inlineStr">
        <is>
          <t>54</t>
        </is>
      </c>
      <c r="B986" t="inlineStr">
        <is>
          <t>Isosource Standard Fibre 1000 ml</t>
        </is>
      </c>
      <c r="C986" t="inlineStr">
        <is>
          <t>nutritionally_complete</t>
        </is>
      </c>
      <c r="D986" s="10" t="inlineStr">
        <is>
          <t>UNKNOWN</t>
        </is>
      </c>
      <c r="E986" t="inlineStr">
        <is>
          <t>N/A</t>
        </is>
      </c>
      <c r="F986" t="inlineStr">
        <is>
          <t>True</t>
        </is>
      </c>
      <c r="G986" t="inlineStr">
        <is>
          <t>Cannot determine 'nutritionally_complete' for this product</t>
        </is>
      </c>
    </row>
    <row r="987">
      <c r="A987" t="inlineStr">
        <is>
          <t>54</t>
        </is>
      </c>
      <c r="B987" t="inlineStr">
        <is>
          <t>Isosource Standard Fibre 1000 ml</t>
        </is>
      </c>
      <c r="C987" t="inlineStr">
        <is>
          <t>formulation</t>
        </is>
      </c>
      <c r="D987" s="8" t="inlineStr">
        <is>
          <t>PASS</t>
        </is>
      </c>
      <c r="E987" t="inlineStr">
        <is>
          <t>liquid</t>
        </is>
      </c>
      <c r="F987" t="inlineStr">
        <is>
          <t>liquid</t>
        </is>
      </c>
      <c r="G987" t="inlineStr"/>
    </row>
    <row r="988">
      <c r="A988" t="inlineStr">
        <is>
          <t>54</t>
        </is>
      </c>
      <c r="B988" t="inlineStr">
        <is>
          <t>Isosource Standard Fibre 1000 ml</t>
        </is>
      </c>
      <c r="C988" t="inlineStr">
        <is>
          <t>route</t>
        </is>
      </c>
      <c r="D988" s="8" t="inlineStr">
        <is>
          <t>PASS</t>
        </is>
      </c>
      <c r="E988" t="inlineStr">
        <is>
          <t>enteral</t>
        </is>
      </c>
      <c r="F988" t="inlineStr">
        <is>
          <t>enteral</t>
        </is>
      </c>
      <c r="G988" t="inlineStr"/>
    </row>
    <row r="989">
      <c r="A989" t="inlineStr">
        <is>
          <t>54</t>
        </is>
      </c>
      <c r="B989" t="inlineStr">
        <is>
          <t>Isosource Standard 500 ml</t>
        </is>
      </c>
      <c r="C989" t="inlineStr">
        <is>
          <t>energy</t>
        </is>
      </c>
      <c r="D989" s="8" t="inlineStr">
        <is>
          <t>PASS</t>
        </is>
      </c>
      <c r="E989" t="inlineStr">
        <is>
          <t>103.0 kcal/100ml</t>
        </is>
      </c>
      <c r="F989">
        <f> 100.0 kcal/100ml</f>
        <v/>
      </c>
      <c r="G989" t="inlineStr"/>
    </row>
    <row r="990">
      <c r="A990" t="inlineStr">
        <is>
          <t>54</t>
        </is>
      </c>
      <c r="B990" t="inlineStr">
        <is>
          <t>Isosource Standard 500 ml</t>
        </is>
      </c>
      <c r="C990" t="inlineStr">
        <is>
          <t>osmolarity</t>
        </is>
      </c>
      <c r="D990" s="9" t="inlineStr">
        <is>
          <t>FAIL</t>
        </is>
      </c>
      <c r="E990" t="inlineStr">
        <is>
          <t>234.0 mOsm/l</t>
        </is>
      </c>
      <c r="F990">
        <f> 260.0 mOsm/l</f>
        <v/>
      </c>
      <c r="G990" t="inlineStr">
        <is>
          <t>234.0 does not satisfy = 260.0</t>
        </is>
      </c>
    </row>
    <row r="991">
      <c r="A991" t="inlineStr">
        <is>
          <t>54</t>
        </is>
      </c>
      <c r="B991" t="inlineStr">
        <is>
          <t>Isosource Standard 500 ml</t>
        </is>
      </c>
      <c r="C991" t="inlineStr">
        <is>
          <t>protein</t>
        </is>
      </c>
      <c r="D991" s="9" t="inlineStr">
        <is>
          <t>FAIL</t>
        </is>
      </c>
      <c r="E991" t="inlineStr">
        <is>
          <t>4.0 g/100ml</t>
        </is>
      </c>
      <c r="F991" t="inlineStr">
        <is>
          <t>3.6-3.9 g/100ml</t>
        </is>
      </c>
      <c r="G991" t="inlineStr">
        <is>
          <t>4.0 outside range 3.6-3.9</t>
        </is>
      </c>
    </row>
    <row r="992">
      <c r="A992" t="inlineStr">
        <is>
          <t>54</t>
        </is>
      </c>
      <c r="B992" t="inlineStr">
        <is>
          <t>Isosource Standard 500 ml</t>
        </is>
      </c>
      <c r="C992" t="inlineStr">
        <is>
          <t>fat</t>
        </is>
      </c>
      <c r="D992" s="8" t="inlineStr">
        <is>
          <t>PASS</t>
        </is>
      </c>
      <c r="E992" t="inlineStr">
        <is>
          <t>3.3 g/100ml</t>
        </is>
      </c>
      <c r="F992" t="inlineStr">
        <is>
          <t>&lt;= 3.3 g/100ml</t>
        </is>
      </c>
      <c r="G992" t="inlineStr"/>
    </row>
    <row r="993">
      <c r="A993" t="inlineStr">
        <is>
          <t>54</t>
        </is>
      </c>
      <c r="B993" t="inlineStr">
        <is>
          <t>Isosource Standard 500 ml</t>
        </is>
      </c>
      <c r="C993" t="inlineStr">
        <is>
          <t>carbohydrates</t>
        </is>
      </c>
      <c r="D993" s="8" t="inlineStr">
        <is>
          <t>PASS</t>
        </is>
      </c>
      <c r="E993" t="inlineStr">
        <is>
          <t>13.8 g/100ml</t>
        </is>
      </c>
      <c r="F993" t="inlineStr">
        <is>
          <t>&gt;= 14.0 g/100ml</t>
        </is>
      </c>
      <c r="G993" t="inlineStr"/>
    </row>
    <row r="994">
      <c r="A994" t="inlineStr">
        <is>
          <t>54</t>
        </is>
      </c>
      <c r="B994" t="inlineStr">
        <is>
          <t>Isosource Standard 500 ml</t>
        </is>
      </c>
      <c r="C994" t="inlineStr">
        <is>
          <t>fiber</t>
        </is>
      </c>
      <c r="D994" s="9" t="inlineStr">
        <is>
          <t>FAIL</t>
        </is>
      </c>
      <c r="E994" t="inlineStr">
        <is>
          <t>0.0 g/100ml</t>
        </is>
      </c>
      <c r="F994">
        <f> 1.5 g/100ml</f>
        <v/>
      </c>
      <c r="G994" t="inlineStr">
        <is>
          <t>0.0 does not satisfy = 1.5</t>
        </is>
      </c>
    </row>
    <row r="995">
      <c r="A995" t="inlineStr">
        <is>
          <t>54</t>
        </is>
      </c>
      <c r="B995" t="inlineStr">
        <is>
          <t>Isosource Standard 500 ml</t>
        </is>
      </c>
      <c r="C995" t="inlineStr">
        <is>
          <t>volume</t>
        </is>
      </c>
      <c r="D995" s="8" t="inlineStr">
        <is>
          <t>PASS</t>
        </is>
      </c>
      <c r="E995" t="inlineStr">
        <is>
          <t>500.0 ml</t>
        </is>
      </c>
      <c r="F995">
        <f> 500.0 ml</f>
        <v/>
      </c>
      <c r="G995" t="inlineStr"/>
    </row>
    <row r="996">
      <c r="A996" t="inlineStr">
        <is>
          <t>54</t>
        </is>
      </c>
      <c r="B996" t="inlineStr">
        <is>
          <t>Isosource Standard 500 ml</t>
        </is>
      </c>
      <c r="C996" t="inlineStr">
        <is>
          <t>contains_fiber</t>
        </is>
      </c>
      <c r="D996" s="9" t="inlineStr">
        <is>
          <t>FAIL</t>
        </is>
      </c>
      <c r="E996" t="inlineStr">
        <is>
          <t>fiber=0.0 g/100ml</t>
        </is>
      </c>
      <c r="F996" t="inlineStr">
        <is>
          <t>contains fiber</t>
        </is>
      </c>
      <c r="G996" t="inlineStr">
        <is>
          <t>Product has no/minimal fiber</t>
        </is>
      </c>
    </row>
    <row r="997">
      <c r="A997" t="inlineStr">
        <is>
          <t>54</t>
        </is>
      </c>
      <c r="B997" t="inlineStr">
        <is>
          <t>Isosource Standard 500 ml</t>
        </is>
      </c>
      <c r="C997" t="inlineStr">
        <is>
          <t>nutritionally_complete</t>
        </is>
      </c>
      <c r="D997" s="10" t="inlineStr">
        <is>
          <t>UNKNOWN</t>
        </is>
      </c>
      <c r="E997" t="inlineStr">
        <is>
          <t>N/A</t>
        </is>
      </c>
      <c r="F997" t="inlineStr">
        <is>
          <t>True</t>
        </is>
      </c>
      <c r="G997" t="inlineStr">
        <is>
          <t>Cannot determine 'nutritionally_complete' for this product</t>
        </is>
      </c>
    </row>
    <row r="998">
      <c r="A998" t="inlineStr">
        <is>
          <t>54</t>
        </is>
      </c>
      <c r="B998" t="inlineStr">
        <is>
          <t>Isosource Standard 500 ml</t>
        </is>
      </c>
      <c r="C998" t="inlineStr">
        <is>
          <t>formulation</t>
        </is>
      </c>
      <c r="D998" s="8" t="inlineStr">
        <is>
          <t>PASS</t>
        </is>
      </c>
      <c r="E998" t="inlineStr">
        <is>
          <t>liquid</t>
        </is>
      </c>
      <c r="F998" t="inlineStr">
        <is>
          <t>liquid</t>
        </is>
      </c>
      <c r="G998" t="inlineStr"/>
    </row>
    <row r="999">
      <c r="A999" t="inlineStr">
        <is>
          <t>54</t>
        </is>
      </c>
      <c r="B999" t="inlineStr">
        <is>
          <t>Isosource Standard 500 ml</t>
        </is>
      </c>
      <c r="C999" t="inlineStr">
        <is>
          <t>route</t>
        </is>
      </c>
      <c r="D999" s="8" t="inlineStr">
        <is>
          <t>PASS</t>
        </is>
      </c>
      <c r="E999" t="inlineStr">
        <is>
          <t>enteral</t>
        </is>
      </c>
      <c r="F999" t="inlineStr">
        <is>
          <t>enteral</t>
        </is>
      </c>
      <c r="G999" t="inlineStr"/>
    </row>
    <row r="1000">
      <c r="A1000" t="inlineStr">
        <is>
          <t>55</t>
        </is>
      </c>
      <c r="B1000" t="inlineStr">
        <is>
          <t>Isosource Standard Fibre 500 ml</t>
        </is>
      </c>
      <c r="C1000" t="inlineStr">
        <is>
          <t>protein</t>
        </is>
      </c>
      <c r="D1000" s="9" t="inlineStr">
        <is>
          <t>FAIL</t>
        </is>
      </c>
      <c r="E1000" t="inlineStr">
        <is>
          <t>4.0 g/100ml</t>
        </is>
      </c>
      <c r="F1000" t="inlineStr">
        <is>
          <t>3.6-3.9 g/100ml</t>
        </is>
      </c>
      <c r="G1000" t="inlineStr">
        <is>
          <t>4.0 outside range 3.6-3.9</t>
        </is>
      </c>
    </row>
    <row r="1001">
      <c r="A1001" t="inlineStr">
        <is>
          <t>55</t>
        </is>
      </c>
      <c r="B1001" t="inlineStr">
        <is>
          <t>Isosource Standard Fibre 500 ml</t>
        </is>
      </c>
      <c r="C1001" t="inlineStr">
        <is>
          <t>fat</t>
        </is>
      </c>
      <c r="D1001" s="8" t="inlineStr">
        <is>
          <t>PASS</t>
        </is>
      </c>
      <c r="E1001" t="inlineStr">
        <is>
          <t>3.3 g/100ml</t>
        </is>
      </c>
      <c r="F1001" t="inlineStr">
        <is>
          <t>&lt;= 3.5 g/100ml</t>
        </is>
      </c>
      <c r="G1001" t="inlineStr"/>
    </row>
    <row r="1002">
      <c r="A1002" t="inlineStr">
        <is>
          <t>55</t>
        </is>
      </c>
      <c r="B1002" t="inlineStr">
        <is>
          <t>Isosource Standard Fibre 500 ml</t>
        </is>
      </c>
      <c r="C1002" t="inlineStr">
        <is>
          <t>carbohydrates</t>
        </is>
      </c>
      <c r="D1002" s="8" t="inlineStr">
        <is>
          <t>PASS</t>
        </is>
      </c>
      <c r="E1002" t="inlineStr">
        <is>
          <t>13.0 g/100ml</t>
        </is>
      </c>
      <c r="F1002" t="inlineStr">
        <is>
          <t>&gt;= 13.0 g/100ml</t>
        </is>
      </c>
      <c r="G1002" t="inlineStr"/>
    </row>
    <row r="1003">
      <c r="A1003" t="inlineStr">
        <is>
          <t>55</t>
        </is>
      </c>
      <c r="B1003" t="inlineStr">
        <is>
          <t>Isosource Standard Fibre 500 ml</t>
        </is>
      </c>
      <c r="C1003" t="inlineStr">
        <is>
          <t>fiber</t>
        </is>
      </c>
      <c r="D1003" s="8" t="inlineStr">
        <is>
          <t>PASS</t>
        </is>
      </c>
      <c r="E1003" t="inlineStr">
        <is>
          <t>1.5 g/100ml</t>
        </is>
      </c>
      <c r="F1003">
        <f> 1.5 g/100ml</f>
        <v/>
      </c>
      <c r="G1003" t="inlineStr"/>
    </row>
    <row r="1004">
      <c r="A1004" t="inlineStr">
        <is>
          <t>55</t>
        </is>
      </c>
      <c r="B1004" t="inlineStr">
        <is>
          <t>Isosource Standard Fibre 500 ml</t>
        </is>
      </c>
      <c r="C1004" t="inlineStr">
        <is>
          <t>volume</t>
        </is>
      </c>
      <c r="D1004" s="8" t="inlineStr">
        <is>
          <t>PASS</t>
        </is>
      </c>
      <c r="E1004" t="inlineStr">
        <is>
          <t>500.0 ml</t>
        </is>
      </c>
      <c r="F1004">
        <f> 500.0 ml</f>
        <v/>
      </c>
      <c r="G1004" t="inlineStr"/>
    </row>
    <row r="1005">
      <c r="A1005" t="inlineStr">
        <is>
          <t>55</t>
        </is>
      </c>
      <c r="B1005" t="inlineStr">
        <is>
          <t>Isosource Standard Fibre 500 ml</t>
        </is>
      </c>
      <c r="C1005" t="inlineStr">
        <is>
          <t>contains_fiber</t>
        </is>
      </c>
      <c r="D1005" s="8" t="inlineStr">
        <is>
          <t>PASS</t>
        </is>
      </c>
      <c r="E1005" t="inlineStr">
        <is>
          <t>fiber=1.5 g/100ml</t>
        </is>
      </c>
      <c r="F1005" t="inlineStr">
        <is>
          <t>contains fiber</t>
        </is>
      </c>
      <c r="G1005" t="inlineStr"/>
    </row>
    <row r="1006">
      <c r="A1006" t="inlineStr">
        <is>
          <t>55</t>
        </is>
      </c>
      <c r="B1006" t="inlineStr">
        <is>
          <t>Isosource Standard Fibre 500 ml</t>
        </is>
      </c>
      <c r="C1006" t="inlineStr">
        <is>
          <t>nutritionally_complete</t>
        </is>
      </c>
      <c r="D1006" s="10" t="inlineStr">
        <is>
          <t>UNKNOWN</t>
        </is>
      </c>
      <c r="E1006" t="inlineStr">
        <is>
          <t>N/A</t>
        </is>
      </c>
      <c r="F1006" t="inlineStr">
        <is>
          <t>True</t>
        </is>
      </c>
      <c r="G1006" t="inlineStr">
        <is>
          <t>Cannot determine 'nutritionally_complete' for this product</t>
        </is>
      </c>
    </row>
    <row r="1007">
      <c r="A1007" t="inlineStr">
        <is>
          <t>55</t>
        </is>
      </c>
      <c r="B1007" t="inlineStr">
        <is>
          <t>Isosource Standard Fibre 500 ml</t>
        </is>
      </c>
      <c r="C1007" t="inlineStr">
        <is>
          <t>formulation</t>
        </is>
      </c>
      <c r="D1007" s="8" t="inlineStr">
        <is>
          <t>PASS</t>
        </is>
      </c>
      <c r="E1007" t="inlineStr">
        <is>
          <t>liquid</t>
        </is>
      </c>
      <c r="F1007" t="inlineStr">
        <is>
          <t>liquid</t>
        </is>
      </c>
      <c r="G1007" t="inlineStr"/>
    </row>
    <row r="1008">
      <c r="A1008" t="inlineStr">
        <is>
          <t>55</t>
        </is>
      </c>
      <c r="B1008" t="inlineStr">
        <is>
          <t>Isosource Standard Fibre 500 ml</t>
        </is>
      </c>
      <c r="C1008" t="inlineStr">
        <is>
          <t>route</t>
        </is>
      </c>
      <c r="D1008" s="8" t="inlineStr">
        <is>
          <t>PASS</t>
        </is>
      </c>
      <c r="E1008" t="inlineStr">
        <is>
          <t>enteral</t>
        </is>
      </c>
      <c r="F1008" t="inlineStr">
        <is>
          <t>enteral</t>
        </is>
      </c>
      <c r="G1008" t="inlineStr"/>
    </row>
    <row r="1009">
      <c r="A1009" t="inlineStr">
        <is>
          <t>55</t>
        </is>
      </c>
      <c r="B1009" t="inlineStr">
        <is>
          <t>Isosource Standard Fibre 1000 ml</t>
        </is>
      </c>
      <c r="C1009" t="inlineStr">
        <is>
          <t>protein</t>
        </is>
      </c>
      <c r="D1009" s="9" t="inlineStr">
        <is>
          <t>FAIL</t>
        </is>
      </c>
      <c r="E1009" t="inlineStr">
        <is>
          <t>4.0 g/100ml</t>
        </is>
      </c>
      <c r="F1009" t="inlineStr">
        <is>
          <t>3.6-3.9 g/100ml</t>
        </is>
      </c>
      <c r="G1009" t="inlineStr">
        <is>
          <t>4.0 outside range 3.6-3.9</t>
        </is>
      </c>
    </row>
    <row r="1010">
      <c r="A1010" t="inlineStr">
        <is>
          <t>55</t>
        </is>
      </c>
      <c r="B1010" t="inlineStr">
        <is>
          <t>Isosource Standard Fibre 1000 ml</t>
        </is>
      </c>
      <c r="C1010" t="inlineStr">
        <is>
          <t>fat</t>
        </is>
      </c>
      <c r="D1010" s="8" t="inlineStr">
        <is>
          <t>PASS</t>
        </is>
      </c>
      <c r="E1010" t="inlineStr">
        <is>
          <t>3.3 g/100ml</t>
        </is>
      </c>
      <c r="F1010" t="inlineStr">
        <is>
          <t>&lt;= 3.5 g/100ml</t>
        </is>
      </c>
      <c r="G1010" t="inlineStr"/>
    </row>
    <row r="1011">
      <c r="A1011" t="inlineStr">
        <is>
          <t>55</t>
        </is>
      </c>
      <c r="B1011" t="inlineStr">
        <is>
          <t>Isosource Standard Fibre 1000 ml</t>
        </is>
      </c>
      <c r="C1011" t="inlineStr">
        <is>
          <t>carbohydrates</t>
        </is>
      </c>
      <c r="D1011" s="8" t="inlineStr">
        <is>
          <t>PASS</t>
        </is>
      </c>
      <c r="E1011" t="inlineStr">
        <is>
          <t>13.0 g/100ml</t>
        </is>
      </c>
      <c r="F1011" t="inlineStr">
        <is>
          <t>&gt;= 13.0 g/100ml</t>
        </is>
      </c>
      <c r="G1011" t="inlineStr"/>
    </row>
    <row r="1012">
      <c r="A1012" t="inlineStr">
        <is>
          <t>55</t>
        </is>
      </c>
      <c r="B1012" t="inlineStr">
        <is>
          <t>Isosource Standard Fibre 1000 ml</t>
        </is>
      </c>
      <c r="C1012" t="inlineStr">
        <is>
          <t>fiber</t>
        </is>
      </c>
      <c r="D1012" s="8" t="inlineStr">
        <is>
          <t>PASS</t>
        </is>
      </c>
      <c r="E1012" t="inlineStr">
        <is>
          <t>1.5 g/100ml</t>
        </is>
      </c>
      <c r="F1012">
        <f> 1.5 g/100ml</f>
        <v/>
      </c>
      <c r="G1012" t="inlineStr"/>
    </row>
    <row r="1013">
      <c r="A1013" t="inlineStr">
        <is>
          <t>55</t>
        </is>
      </c>
      <c r="B1013" t="inlineStr">
        <is>
          <t>Isosource Standard Fibre 1000 ml</t>
        </is>
      </c>
      <c r="C1013" t="inlineStr">
        <is>
          <t>volume</t>
        </is>
      </c>
      <c r="D1013" s="9" t="inlineStr">
        <is>
          <t>FAIL</t>
        </is>
      </c>
      <c r="E1013" t="inlineStr">
        <is>
          <t>1000.0 ml</t>
        </is>
      </c>
      <c r="F1013">
        <f> 500.0 ml</f>
        <v/>
      </c>
      <c r="G1013" t="inlineStr">
        <is>
          <t>1000.0 ml != 500.0 ml</t>
        </is>
      </c>
    </row>
    <row r="1014">
      <c r="A1014" t="inlineStr">
        <is>
          <t>55</t>
        </is>
      </c>
      <c r="B1014" t="inlineStr">
        <is>
          <t>Isosource Standard Fibre 1000 ml</t>
        </is>
      </c>
      <c r="C1014" t="inlineStr">
        <is>
          <t>contains_fiber</t>
        </is>
      </c>
      <c r="D1014" s="8" t="inlineStr">
        <is>
          <t>PASS</t>
        </is>
      </c>
      <c r="E1014" t="inlineStr">
        <is>
          <t>fiber=1.5 g/100ml</t>
        </is>
      </c>
      <c r="F1014" t="inlineStr">
        <is>
          <t>contains fiber</t>
        </is>
      </c>
      <c r="G1014" t="inlineStr"/>
    </row>
    <row r="1015">
      <c r="A1015" t="inlineStr">
        <is>
          <t>55</t>
        </is>
      </c>
      <c r="B1015" t="inlineStr">
        <is>
          <t>Isosource Standard Fibre 1000 ml</t>
        </is>
      </c>
      <c r="C1015" t="inlineStr">
        <is>
          <t>nutritionally_complete</t>
        </is>
      </c>
      <c r="D1015" s="10" t="inlineStr">
        <is>
          <t>UNKNOWN</t>
        </is>
      </c>
      <c r="E1015" t="inlineStr">
        <is>
          <t>N/A</t>
        </is>
      </c>
      <c r="F1015" t="inlineStr">
        <is>
          <t>True</t>
        </is>
      </c>
      <c r="G1015" t="inlineStr">
        <is>
          <t>Cannot determine 'nutritionally_complete' for this product</t>
        </is>
      </c>
    </row>
    <row r="1016">
      <c r="A1016" t="inlineStr">
        <is>
          <t>55</t>
        </is>
      </c>
      <c r="B1016" t="inlineStr">
        <is>
          <t>Isosource Standard Fibre 1000 ml</t>
        </is>
      </c>
      <c r="C1016" t="inlineStr">
        <is>
          <t>formulation</t>
        </is>
      </c>
      <c r="D1016" s="8" t="inlineStr">
        <is>
          <t>PASS</t>
        </is>
      </c>
      <c r="E1016" t="inlineStr">
        <is>
          <t>liquid</t>
        </is>
      </c>
      <c r="F1016" t="inlineStr">
        <is>
          <t>liquid</t>
        </is>
      </c>
      <c r="G1016" t="inlineStr"/>
    </row>
    <row r="1017">
      <c r="A1017" t="inlineStr">
        <is>
          <t>55</t>
        </is>
      </c>
      <c r="B1017" t="inlineStr">
        <is>
          <t>Isosource Standard Fibre 1000 ml</t>
        </is>
      </c>
      <c r="C1017" t="inlineStr">
        <is>
          <t>route</t>
        </is>
      </c>
      <c r="D1017" s="8" t="inlineStr">
        <is>
          <t>PASS</t>
        </is>
      </c>
      <c r="E1017" t="inlineStr">
        <is>
          <t>enteral</t>
        </is>
      </c>
      <c r="F1017" t="inlineStr">
        <is>
          <t>enteral</t>
        </is>
      </c>
      <c r="G1017" t="inlineStr"/>
    </row>
    <row r="1018">
      <c r="A1018" t="inlineStr">
        <is>
          <t>55</t>
        </is>
      </c>
      <c r="B1018" t="inlineStr">
        <is>
          <t>Isosource Energy Fibre 500 ml</t>
        </is>
      </c>
      <c r="C1018" t="inlineStr">
        <is>
          <t>protein</t>
        </is>
      </c>
      <c r="D1018" s="9" t="inlineStr">
        <is>
          <t>FAIL</t>
        </is>
      </c>
      <c r="E1018" t="inlineStr">
        <is>
          <t>6.3 g/100ml</t>
        </is>
      </c>
      <c r="F1018" t="inlineStr">
        <is>
          <t>3.6-3.9 g/100ml</t>
        </is>
      </c>
      <c r="G1018" t="inlineStr">
        <is>
          <t>6.3 outside range 3.6-3.9</t>
        </is>
      </c>
    </row>
    <row r="1019">
      <c r="A1019" t="inlineStr">
        <is>
          <t>55</t>
        </is>
      </c>
      <c r="B1019" t="inlineStr">
        <is>
          <t>Isosource Energy Fibre 500 ml</t>
        </is>
      </c>
      <c r="C1019" t="inlineStr">
        <is>
          <t>fat</t>
        </is>
      </c>
      <c r="D1019" s="9" t="inlineStr">
        <is>
          <t>FAIL</t>
        </is>
      </c>
      <c r="E1019" t="inlineStr">
        <is>
          <t>5.8 g/100ml</t>
        </is>
      </c>
      <c r="F1019" t="inlineStr">
        <is>
          <t>&lt;= 3.5 g/100ml</t>
        </is>
      </c>
      <c r="G1019" t="inlineStr">
        <is>
          <t>5.8 does not satisfy &lt;= 3.5</t>
        </is>
      </c>
    </row>
    <row r="1020">
      <c r="A1020" t="inlineStr">
        <is>
          <t>55</t>
        </is>
      </c>
      <c r="B1020" t="inlineStr">
        <is>
          <t>Isosource Energy Fibre 500 ml</t>
        </is>
      </c>
      <c r="C1020" t="inlineStr">
        <is>
          <t>carbohydrates</t>
        </is>
      </c>
      <c r="D1020" s="8" t="inlineStr">
        <is>
          <t>PASS</t>
        </is>
      </c>
      <c r="E1020" t="inlineStr">
        <is>
          <t>18.8 g/100ml</t>
        </is>
      </c>
      <c r="F1020" t="inlineStr">
        <is>
          <t>&gt;= 13.0 g/100ml</t>
        </is>
      </c>
      <c r="G1020" t="inlineStr"/>
    </row>
    <row r="1021">
      <c r="A1021" t="inlineStr">
        <is>
          <t>55</t>
        </is>
      </c>
      <c r="B1021" t="inlineStr">
        <is>
          <t>Isosource Energy Fibre 500 ml</t>
        </is>
      </c>
      <c r="C1021" t="inlineStr">
        <is>
          <t>fiber</t>
        </is>
      </c>
      <c r="D1021" s="8" t="inlineStr">
        <is>
          <t>PASS</t>
        </is>
      </c>
      <c r="E1021" t="inlineStr">
        <is>
          <t>1.5 g/100ml</t>
        </is>
      </c>
      <c r="F1021">
        <f> 1.5 g/100ml</f>
        <v/>
      </c>
      <c r="G1021" t="inlineStr"/>
    </row>
    <row r="1022">
      <c r="A1022" t="inlineStr">
        <is>
          <t>55</t>
        </is>
      </c>
      <c r="B1022" t="inlineStr">
        <is>
          <t>Isosource Energy Fibre 500 ml</t>
        </is>
      </c>
      <c r="C1022" t="inlineStr">
        <is>
          <t>volume</t>
        </is>
      </c>
      <c r="D1022" s="8" t="inlineStr">
        <is>
          <t>PASS</t>
        </is>
      </c>
      <c r="E1022" t="inlineStr">
        <is>
          <t>500.0 ml</t>
        </is>
      </c>
      <c r="F1022">
        <f> 500.0 ml</f>
        <v/>
      </c>
      <c r="G1022" t="inlineStr"/>
    </row>
    <row r="1023">
      <c r="A1023" t="inlineStr">
        <is>
          <t>55</t>
        </is>
      </c>
      <c r="B1023" t="inlineStr">
        <is>
          <t>Isosource Energy Fibre 500 ml</t>
        </is>
      </c>
      <c r="C1023" t="inlineStr">
        <is>
          <t>contains_fiber</t>
        </is>
      </c>
      <c r="D1023" s="8" t="inlineStr">
        <is>
          <t>PASS</t>
        </is>
      </c>
      <c r="E1023" t="inlineStr">
        <is>
          <t>fiber=1.5 g/100ml</t>
        </is>
      </c>
      <c r="F1023" t="inlineStr">
        <is>
          <t>contains fiber</t>
        </is>
      </c>
      <c r="G1023" t="inlineStr"/>
    </row>
    <row r="1024">
      <c r="A1024" t="inlineStr">
        <is>
          <t>55</t>
        </is>
      </c>
      <c r="B1024" t="inlineStr">
        <is>
          <t>Isosource Energy Fibre 500 ml</t>
        </is>
      </c>
      <c r="C1024" t="inlineStr">
        <is>
          <t>nutritionally_complete</t>
        </is>
      </c>
      <c r="D1024" s="10" t="inlineStr">
        <is>
          <t>UNKNOWN</t>
        </is>
      </c>
      <c r="E1024" t="inlineStr">
        <is>
          <t>N/A</t>
        </is>
      </c>
      <c r="F1024" t="inlineStr">
        <is>
          <t>True</t>
        </is>
      </c>
      <c r="G1024" t="inlineStr">
        <is>
          <t>Cannot determine 'nutritionally_complete' for this product</t>
        </is>
      </c>
    </row>
    <row r="1025">
      <c r="A1025" t="inlineStr">
        <is>
          <t>55</t>
        </is>
      </c>
      <c r="B1025" t="inlineStr">
        <is>
          <t>Isosource Energy Fibre 500 ml</t>
        </is>
      </c>
      <c r="C1025" t="inlineStr">
        <is>
          <t>formulation</t>
        </is>
      </c>
      <c r="D1025" s="8" t="inlineStr">
        <is>
          <t>PASS</t>
        </is>
      </c>
      <c r="E1025" t="inlineStr">
        <is>
          <t>liquid</t>
        </is>
      </c>
      <c r="F1025" t="inlineStr">
        <is>
          <t>liquid</t>
        </is>
      </c>
      <c r="G1025" t="inlineStr"/>
    </row>
    <row r="1026">
      <c r="A1026" t="inlineStr">
        <is>
          <t>55</t>
        </is>
      </c>
      <c r="B1026" t="inlineStr">
        <is>
          <t>Isosource Energy Fibre 500 ml</t>
        </is>
      </c>
      <c r="C1026" t="inlineStr">
        <is>
          <t>route</t>
        </is>
      </c>
      <c r="D1026" s="8" t="inlineStr">
        <is>
          <t>PASS</t>
        </is>
      </c>
      <c r="E1026" t="inlineStr">
        <is>
          <t>enteral</t>
        </is>
      </c>
      <c r="F1026" t="inlineStr">
        <is>
          <t>enteral</t>
        </is>
      </c>
      <c r="G1026" t="inlineStr"/>
    </row>
    <row r="1027">
      <c r="A1027" t="inlineStr">
        <is>
          <t>56</t>
        </is>
      </c>
      <c r="B1027" t="inlineStr">
        <is>
          <t>Isosource Energy 500 ml</t>
        </is>
      </c>
      <c r="C1027" t="inlineStr">
        <is>
          <t>energy</t>
        </is>
      </c>
      <c r="D1027" s="8" t="inlineStr">
        <is>
          <t>PASS</t>
        </is>
      </c>
      <c r="E1027" t="inlineStr">
        <is>
          <t>159.0 kcal/100ml</t>
        </is>
      </c>
      <c r="F1027">
        <f> 150.0 kcal/100ml</f>
        <v/>
      </c>
      <c r="G1027" t="inlineStr"/>
    </row>
    <row r="1028">
      <c r="A1028" t="inlineStr">
        <is>
          <t>56</t>
        </is>
      </c>
      <c r="B1028" t="inlineStr">
        <is>
          <t>Isosource Energy 500 ml</t>
        </is>
      </c>
      <c r="C1028" t="inlineStr">
        <is>
          <t>osmolarity</t>
        </is>
      </c>
      <c r="D1028" s="9" t="inlineStr">
        <is>
          <t>FAIL</t>
        </is>
      </c>
      <c r="E1028" t="inlineStr">
        <is>
          <t>290.0 mOsm/l</t>
        </is>
      </c>
      <c r="F1028">
        <f> 375.0 mOsm/l</f>
        <v/>
      </c>
      <c r="G1028" t="inlineStr">
        <is>
          <t>290.0 does not satisfy = 375.0</t>
        </is>
      </c>
    </row>
    <row r="1029">
      <c r="A1029" t="inlineStr">
        <is>
          <t>56</t>
        </is>
      </c>
      <c r="B1029" t="inlineStr">
        <is>
          <t>Isosource Energy 500 ml</t>
        </is>
      </c>
      <c r="C1029" t="inlineStr">
        <is>
          <t>protein</t>
        </is>
      </c>
      <c r="D1029" s="8" t="inlineStr">
        <is>
          <t>PASS</t>
        </is>
      </c>
      <c r="E1029" t="inlineStr">
        <is>
          <t>6.2 g/100ml</t>
        </is>
      </c>
      <c r="F1029">
        <f> 6.0 g/100ml</f>
        <v/>
      </c>
      <c r="G1029" t="inlineStr"/>
    </row>
    <row r="1030">
      <c r="A1030" t="inlineStr">
        <is>
          <t>56</t>
        </is>
      </c>
      <c r="B1030" t="inlineStr">
        <is>
          <t>Isosource Energy 500 ml</t>
        </is>
      </c>
      <c r="C1030" t="inlineStr">
        <is>
          <t>fat</t>
        </is>
      </c>
      <c r="D1030" s="8" t="inlineStr">
        <is>
          <t>PASS</t>
        </is>
      </c>
      <c r="E1030" t="inlineStr">
        <is>
          <t>5.8 g/100ml</t>
        </is>
      </c>
      <c r="F1030" t="inlineStr">
        <is>
          <t>&gt;= 5.0 g/100ml</t>
        </is>
      </c>
      <c r="G1030" t="inlineStr"/>
    </row>
    <row r="1031">
      <c r="A1031" t="inlineStr">
        <is>
          <t>56</t>
        </is>
      </c>
      <c r="B1031" t="inlineStr">
        <is>
          <t>Isosource Energy 500 ml</t>
        </is>
      </c>
      <c r="C1031" t="inlineStr">
        <is>
          <t>carbohydrates</t>
        </is>
      </c>
      <c r="D1031" s="8" t="inlineStr">
        <is>
          <t>PASS</t>
        </is>
      </c>
      <c r="E1031" t="inlineStr">
        <is>
          <t>20.0 g/100ml</t>
        </is>
      </c>
      <c r="F1031" t="inlineStr">
        <is>
          <t>&gt;= 20.3 g/100ml</t>
        </is>
      </c>
      <c r="G1031" t="inlineStr"/>
    </row>
    <row r="1032">
      <c r="A1032" t="inlineStr">
        <is>
          <t>56</t>
        </is>
      </c>
      <c r="B1032" t="inlineStr">
        <is>
          <t>Isosource Energy 500 ml</t>
        </is>
      </c>
      <c r="C1032" t="inlineStr">
        <is>
          <t>volume</t>
        </is>
      </c>
      <c r="D1032" s="8" t="inlineStr">
        <is>
          <t>PASS</t>
        </is>
      </c>
      <c r="E1032" t="inlineStr">
        <is>
          <t>500.0 ml</t>
        </is>
      </c>
      <c r="F1032">
        <f> 500.0 ml</f>
        <v/>
      </c>
      <c r="G1032" t="inlineStr"/>
    </row>
    <row r="1033">
      <c r="A1033" t="inlineStr">
        <is>
          <t>56</t>
        </is>
      </c>
      <c r="B1033" t="inlineStr">
        <is>
          <t>Isosource Energy 500 ml</t>
        </is>
      </c>
      <c r="C1033" t="inlineStr">
        <is>
          <t>contains_fiber</t>
        </is>
      </c>
      <c r="D1033" s="8" t="inlineStr">
        <is>
          <t>PASS</t>
        </is>
      </c>
      <c r="E1033" t="inlineStr">
        <is>
          <t>fiber=0.0 g/100ml</t>
        </is>
      </c>
      <c r="F1033" t="inlineStr">
        <is>
          <t>no fiber</t>
        </is>
      </c>
      <c r="G1033" t="inlineStr"/>
    </row>
    <row r="1034">
      <c r="A1034" t="inlineStr">
        <is>
          <t>56</t>
        </is>
      </c>
      <c r="B1034" t="inlineStr">
        <is>
          <t>Isosource Energy 500 ml</t>
        </is>
      </c>
      <c r="C1034" t="inlineStr">
        <is>
          <t>nutritionally_complete</t>
        </is>
      </c>
      <c r="D1034" s="10" t="inlineStr">
        <is>
          <t>UNKNOWN</t>
        </is>
      </c>
      <c r="E1034" t="inlineStr">
        <is>
          <t>N/A</t>
        </is>
      </c>
      <c r="F1034" t="inlineStr">
        <is>
          <t>True</t>
        </is>
      </c>
      <c r="G1034" t="inlineStr">
        <is>
          <t>Cannot determine 'nutritionally_complete' for this product</t>
        </is>
      </c>
    </row>
    <row r="1035">
      <c r="A1035" t="inlineStr">
        <is>
          <t>56</t>
        </is>
      </c>
      <c r="B1035" t="inlineStr">
        <is>
          <t>Isosource Energy 500 ml</t>
        </is>
      </c>
      <c r="C1035" t="inlineStr">
        <is>
          <t>formulation</t>
        </is>
      </c>
      <c r="D1035" s="8" t="inlineStr">
        <is>
          <t>PASS</t>
        </is>
      </c>
      <c r="E1035" t="inlineStr">
        <is>
          <t>liquid</t>
        </is>
      </c>
      <c r="F1035" t="inlineStr">
        <is>
          <t>liquid</t>
        </is>
      </c>
      <c r="G1035" t="inlineStr"/>
    </row>
    <row r="1036">
      <c r="A1036" t="inlineStr">
        <is>
          <t>56</t>
        </is>
      </c>
      <c r="B1036" t="inlineStr">
        <is>
          <t>Isosource Energy 500 ml</t>
        </is>
      </c>
      <c r="C1036" t="inlineStr">
        <is>
          <t>route</t>
        </is>
      </c>
      <c r="D1036" s="8" t="inlineStr">
        <is>
          <t>PASS</t>
        </is>
      </c>
      <c r="E1036" t="inlineStr">
        <is>
          <t>enteral</t>
        </is>
      </c>
      <c r="F1036" t="inlineStr">
        <is>
          <t>enteral</t>
        </is>
      </c>
      <c r="G1036" t="inlineStr"/>
    </row>
    <row r="1037">
      <c r="A1037" t="inlineStr">
        <is>
          <t>56</t>
        </is>
      </c>
      <c r="B1037" t="inlineStr">
        <is>
          <t>Isosource Energy Fibre 500 ml</t>
        </is>
      </c>
      <c r="C1037" t="inlineStr">
        <is>
          <t>energy</t>
        </is>
      </c>
      <c r="D1037" s="8" t="inlineStr">
        <is>
          <t>PASS</t>
        </is>
      </c>
      <c r="E1037" t="inlineStr">
        <is>
          <t>160.0 kcal/100ml</t>
        </is>
      </c>
      <c r="F1037">
        <f> 150.0 kcal/100ml</f>
        <v/>
      </c>
      <c r="G1037" t="inlineStr"/>
    </row>
    <row r="1038">
      <c r="A1038" t="inlineStr">
        <is>
          <t>56</t>
        </is>
      </c>
      <c r="B1038" t="inlineStr">
        <is>
          <t>Isosource Energy Fibre 500 ml</t>
        </is>
      </c>
      <c r="C1038" t="inlineStr">
        <is>
          <t>osmolarity</t>
        </is>
      </c>
      <c r="D1038" s="9" t="inlineStr">
        <is>
          <t>FAIL</t>
        </is>
      </c>
      <c r="E1038" t="inlineStr">
        <is>
          <t>315.0 mOsm/l</t>
        </is>
      </c>
      <c r="F1038">
        <f> 375.0 mOsm/l</f>
        <v/>
      </c>
      <c r="G1038" t="inlineStr">
        <is>
          <t>315.0 does not satisfy = 375.0</t>
        </is>
      </c>
    </row>
    <row r="1039">
      <c r="A1039" t="inlineStr">
        <is>
          <t>56</t>
        </is>
      </c>
      <c r="B1039" t="inlineStr">
        <is>
          <t>Isosource Energy Fibre 500 ml</t>
        </is>
      </c>
      <c r="C1039" t="inlineStr">
        <is>
          <t>protein</t>
        </is>
      </c>
      <c r="D1039" s="8" t="inlineStr">
        <is>
          <t>PASS</t>
        </is>
      </c>
      <c r="E1039" t="inlineStr">
        <is>
          <t>6.3 g/100ml</t>
        </is>
      </c>
      <c r="F1039">
        <f> 6.0 g/100ml</f>
        <v/>
      </c>
      <c r="G1039" t="inlineStr"/>
    </row>
    <row r="1040">
      <c r="A1040" t="inlineStr">
        <is>
          <t>56</t>
        </is>
      </c>
      <c r="B1040" t="inlineStr">
        <is>
          <t>Isosource Energy Fibre 500 ml</t>
        </is>
      </c>
      <c r="C1040" t="inlineStr">
        <is>
          <t>fat</t>
        </is>
      </c>
      <c r="D1040" s="8" t="inlineStr">
        <is>
          <t>PASS</t>
        </is>
      </c>
      <c r="E1040" t="inlineStr">
        <is>
          <t>5.8 g/100ml</t>
        </is>
      </c>
      <c r="F1040" t="inlineStr">
        <is>
          <t>&gt;= 5.0 g/100ml</t>
        </is>
      </c>
      <c r="G1040" t="inlineStr"/>
    </row>
    <row r="1041">
      <c r="A1041" t="inlineStr">
        <is>
          <t>56</t>
        </is>
      </c>
      <c r="B1041" t="inlineStr">
        <is>
          <t>Isosource Energy Fibre 500 ml</t>
        </is>
      </c>
      <c r="C1041" t="inlineStr">
        <is>
          <t>carbohydrates</t>
        </is>
      </c>
      <c r="D1041" s="8" t="inlineStr">
        <is>
          <t>PASS</t>
        </is>
      </c>
      <c r="E1041" t="inlineStr">
        <is>
          <t>18.8 g/100ml</t>
        </is>
      </c>
      <c r="F1041" t="inlineStr">
        <is>
          <t>&gt;= 20.3 g/100ml</t>
        </is>
      </c>
      <c r="G1041" t="inlineStr"/>
    </row>
    <row r="1042">
      <c r="A1042" t="inlineStr">
        <is>
          <t>56</t>
        </is>
      </c>
      <c r="B1042" t="inlineStr">
        <is>
          <t>Isosource Energy Fibre 500 ml</t>
        </is>
      </c>
      <c r="C1042" t="inlineStr">
        <is>
          <t>volume</t>
        </is>
      </c>
      <c r="D1042" s="8" t="inlineStr">
        <is>
          <t>PASS</t>
        </is>
      </c>
      <c r="E1042" t="inlineStr">
        <is>
          <t>500.0 ml</t>
        </is>
      </c>
      <c r="F1042">
        <f> 500.0 ml</f>
        <v/>
      </c>
      <c r="G1042" t="inlineStr"/>
    </row>
    <row r="1043">
      <c r="A1043" t="inlineStr">
        <is>
          <t>56</t>
        </is>
      </c>
      <c r="B1043" t="inlineStr">
        <is>
          <t>Isosource Energy Fibre 500 ml</t>
        </is>
      </c>
      <c r="C1043" t="inlineStr">
        <is>
          <t>contains_fiber</t>
        </is>
      </c>
      <c r="D1043" s="9" t="inlineStr">
        <is>
          <t>FAIL</t>
        </is>
      </c>
      <c r="E1043" t="inlineStr">
        <is>
          <t>fiber=1.5 g/100ml</t>
        </is>
      </c>
      <c r="F1043" t="inlineStr">
        <is>
          <t>no fiber</t>
        </is>
      </c>
      <c r="G1043" t="inlineStr">
        <is>
          <t>Product contains fiber (1.5 g/100ml)</t>
        </is>
      </c>
    </row>
    <row r="1044">
      <c r="A1044" t="inlineStr">
        <is>
          <t>56</t>
        </is>
      </c>
      <c r="B1044" t="inlineStr">
        <is>
          <t>Isosource Energy Fibre 500 ml</t>
        </is>
      </c>
      <c r="C1044" t="inlineStr">
        <is>
          <t>nutritionally_complete</t>
        </is>
      </c>
      <c r="D1044" s="10" t="inlineStr">
        <is>
          <t>UNKNOWN</t>
        </is>
      </c>
      <c r="E1044" t="inlineStr">
        <is>
          <t>N/A</t>
        </is>
      </c>
      <c r="F1044" t="inlineStr">
        <is>
          <t>True</t>
        </is>
      </c>
      <c r="G1044" t="inlineStr">
        <is>
          <t>Cannot determine 'nutritionally_complete' for this product</t>
        </is>
      </c>
    </row>
    <row r="1045">
      <c r="A1045" t="inlineStr">
        <is>
          <t>56</t>
        </is>
      </c>
      <c r="B1045" t="inlineStr">
        <is>
          <t>Isosource Energy Fibre 500 ml</t>
        </is>
      </c>
      <c r="C1045" t="inlineStr">
        <is>
          <t>formulation</t>
        </is>
      </c>
      <c r="D1045" s="8" t="inlineStr">
        <is>
          <t>PASS</t>
        </is>
      </c>
      <c r="E1045" t="inlineStr">
        <is>
          <t>liquid</t>
        </is>
      </c>
      <c r="F1045" t="inlineStr">
        <is>
          <t>liquid</t>
        </is>
      </c>
      <c r="G1045" t="inlineStr"/>
    </row>
    <row r="1046">
      <c r="A1046" t="inlineStr">
        <is>
          <t>56</t>
        </is>
      </c>
      <c r="B1046" t="inlineStr">
        <is>
          <t>Isosource Energy Fibre 500 ml</t>
        </is>
      </c>
      <c r="C1046" t="inlineStr">
        <is>
          <t>route</t>
        </is>
      </c>
      <c r="D1046" s="8" t="inlineStr">
        <is>
          <t>PASS</t>
        </is>
      </c>
      <c r="E1046" t="inlineStr">
        <is>
          <t>enteral</t>
        </is>
      </c>
      <c r="F1046" t="inlineStr">
        <is>
          <t>enteral</t>
        </is>
      </c>
      <c r="G1046" t="inlineStr"/>
    </row>
    <row r="1047">
      <c r="A1047" t="inlineStr">
        <is>
          <t>56</t>
        </is>
      </c>
      <c r="B1047" t="inlineStr">
        <is>
          <t>Isosource 2.0 Protein 500 ml</t>
        </is>
      </c>
      <c r="C1047" t="inlineStr">
        <is>
          <t>energy</t>
        </is>
      </c>
      <c r="D1047" s="9" t="inlineStr">
        <is>
          <t>FAIL</t>
        </is>
      </c>
      <c r="E1047" t="inlineStr">
        <is>
          <t>200.0 kcal/100ml</t>
        </is>
      </c>
      <c r="F1047">
        <f> 150.0 kcal/100ml</f>
        <v/>
      </c>
      <c r="G1047" t="inlineStr">
        <is>
          <t>200.0 does not satisfy = 150.0</t>
        </is>
      </c>
    </row>
    <row r="1048">
      <c r="A1048" t="inlineStr">
        <is>
          <t>56</t>
        </is>
      </c>
      <c r="B1048" t="inlineStr">
        <is>
          <t>Isosource 2.0 Protein 500 ml</t>
        </is>
      </c>
      <c r="C1048" t="inlineStr">
        <is>
          <t>osmolarity</t>
        </is>
      </c>
      <c r="D1048" s="9" t="inlineStr">
        <is>
          <t>FAIL</t>
        </is>
      </c>
      <c r="E1048" t="inlineStr">
        <is>
          <t>362.0 mOsm/l</t>
        </is>
      </c>
      <c r="F1048">
        <f> 375.0 mOsm/l</f>
        <v/>
      </c>
      <c r="G1048" t="inlineStr">
        <is>
          <t>362.0 does not satisfy = 375.0</t>
        </is>
      </c>
    </row>
    <row r="1049">
      <c r="A1049" t="inlineStr">
        <is>
          <t>56</t>
        </is>
      </c>
      <c r="B1049" t="inlineStr">
        <is>
          <t>Isosource 2.0 Protein 500 ml</t>
        </is>
      </c>
      <c r="C1049" t="inlineStr">
        <is>
          <t>protein</t>
        </is>
      </c>
      <c r="D1049" s="9" t="inlineStr">
        <is>
          <t>FAIL</t>
        </is>
      </c>
      <c r="E1049" t="inlineStr">
        <is>
          <t>10.0 g/100ml</t>
        </is>
      </c>
      <c r="F1049">
        <f> 6.0 g/100ml</f>
        <v/>
      </c>
      <c r="G1049" t="inlineStr">
        <is>
          <t>10.0 does not satisfy = 6.0</t>
        </is>
      </c>
    </row>
    <row r="1050">
      <c r="A1050" t="inlineStr">
        <is>
          <t>56</t>
        </is>
      </c>
      <c r="B1050" t="inlineStr">
        <is>
          <t>Isosource 2.0 Protein 500 ml</t>
        </is>
      </c>
      <c r="C1050" t="inlineStr">
        <is>
          <t>fat</t>
        </is>
      </c>
      <c r="D1050" s="8" t="inlineStr">
        <is>
          <t>PASS</t>
        </is>
      </c>
      <c r="E1050" t="inlineStr">
        <is>
          <t>6.7 g/100ml</t>
        </is>
      </c>
      <c r="F1050" t="inlineStr">
        <is>
          <t>&gt;= 5.0 g/100ml</t>
        </is>
      </c>
      <c r="G1050" t="inlineStr"/>
    </row>
    <row r="1051">
      <c r="A1051" t="inlineStr">
        <is>
          <t>56</t>
        </is>
      </c>
      <c r="B1051" t="inlineStr">
        <is>
          <t>Isosource 2.0 Protein 500 ml</t>
        </is>
      </c>
      <c r="C1051" t="inlineStr">
        <is>
          <t>carbohydrates</t>
        </is>
      </c>
      <c r="D1051" s="8" t="inlineStr">
        <is>
          <t>PASS</t>
        </is>
      </c>
      <c r="E1051" t="inlineStr">
        <is>
          <t>24.5 g/100ml</t>
        </is>
      </c>
      <c r="F1051" t="inlineStr">
        <is>
          <t>&gt;= 20.3 g/100ml</t>
        </is>
      </c>
      <c r="G1051" t="inlineStr"/>
    </row>
    <row r="1052">
      <c r="A1052" t="inlineStr">
        <is>
          <t>56</t>
        </is>
      </c>
      <c r="B1052" t="inlineStr">
        <is>
          <t>Isosource 2.0 Protein 500 ml</t>
        </is>
      </c>
      <c r="C1052" t="inlineStr">
        <is>
          <t>volume</t>
        </is>
      </c>
      <c r="D1052" s="8" t="inlineStr">
        <is>
          <t>PASS</t>
        </is>
      </c>
      <c r="E1052" t="inlineStr">
        <is>
          <t>500.0 ml</t>
        </is>
      </c>
      <c r="F1052">
        <f> 500.0 ml</f>
        <v/>
      </c>
      <c r="G1052" t="inlineStr"/>
    </row>
    <row r="1053">
      <c r="A1053" t="inlineStr">
        <is>
          <t>56</t>
        </is>
      </c>
      <c r="B1053" t="inlineStr">
        <is>
          <t>Isosource 2.0 Protein 500 ml</t>
        </is>
      </c>
      <c r="C1053" t="inlineStr">
        <is>
          <t>contains_fiber</t>
        </is>
      </c>
      <c r="D1053" s="8" t="inlineStr">
        <is>
          <t>PASS</t>
        </is>
      </c>
      <c r="E1053" t="inlineStr">
        <is>
          <t>fiber=0.0 g/100ml</t>
        </is>
      </c>
      <c r="F1053" t="inlineStr">
        <is>
          <t>no fiber</t>
        </is>
      </c>
      <c r="G1053" t="inlineStr"/>
    </row>
    <row r="1054">
      <c r="A1054" t="inlineStr">
        <is>
          <t>56</t>
        </is>
      </c>
      <c r="B1054" t="inlineStr">
        <is>
          <t>Isosource 2.0 Protein 500 ml</t>
        </is>
      </c>
      <c r="C1054" t="inlineStr">
        <is>
          <t>nutritionally_complete</t>
        </is>
      </c>
      <c r="D1054" s="10" t="inlineStr">
        <is>
          <t>UNKNOWN</t>
        </is>
      </c>
      <c r="E1054" t="inlineStr">
        <is>
          <t>N/A</t>
        </is>
      </c>
      <c r="F1054" t="inlineStr">
        <is>
          <t>True</t>
        </is>
      </c>
      <c r="G1054" t="inlineStr">
        <is>
          <t>Cannot determine 'nutritionally_complete' for this product</t>
        </is>
      </c>
    </row>
    <row r="1055">
      <c r="A1055" t="inlineStr">
        <is>
          <t>56</t>
        </is>
      </c>
      <c r="B1055" t="inlineStr">
        <is>
          <t>Isosource 2.0 Protein 500 ml</t>
        </is>
      </c>
      <c r="C1055" t="inlineStr">
        <is>
          <t>formulation</t>
        </is>
      </c>
      <c r="D1055" s="8" t="inlineStr">
        <is>
          <t>PASS</t>
        </is>
      </c>
      <c r="E1055" t="inlineStr">
        <is>
          <t>liquid</t>
        </is>
      </c>
      <c r="F1055" t="inlineStr">
        <is>
          <t>liquid</t>
        </is>
      </c>
      <c r="G1055" t="inlineStr"/>
    </row>
    <row r="1056">
      <c r="A1056" t="inlineStr">
        <is>
          <t>56</t>
        </is>
      </c>
      <c r="B1056" t="inlineStr">
        <is>
          <t>Isosource 2.0 Protein 500 ml</t>
        </is>
      </c>
      <c r="C1056" t="inlineStr">
        <is>
          <t>route</t>
        </is>
      </c>
      <c r="D1056" s="8" t="inlineStr">
        <is>
          <t>PASS</t>
        </is>
      </c>
      <c r="E1056" t="inlineStr">
        <is>
          <t>enteral</t>
        </is>
      </c>
      <c r="F1056" t="inlineStr">
        <is>
          <t>enteral</t>
        </is>
      </c>
      <c r="G1056" t="inlineStr"/>
    </row>
    <row r="1057">
      <c r="A1057" t="inlineStr">
        <is>
          <t>57</t>
        </is>
      </c>
      <c r="B1057" t="inlineStr">
        <is>
          <t>Isosource Energy 500 ml</t>
        </is>
      </c>
      <c r="C1057" t="inlineStr">
        <is>
          <t>energy</t>
        </is>
      </c>
      <c r="D1057" s="8" t="inlineStr">
        <is>
          <t>PASS</t>
        </is>
      </c>
      <c r="E1057" t="inlineStr">
        <is>
          <t>159.0 kcal/100ml</t>
        </is>
      </c>
      <c r="F1057" t="inlineStr">
        <is>
          <t>150.0-160.0 kcal/100ml</t>
        </is>
      </c>
      <c r="G1057" t="inlineStr"/>
    </row>
    <row r="1058">
      <c r="A1058" t="inlineStr">
        <is>
          <t>57</t>
        </is>
      </c>
      <c r="B1058" t="inlineStr">
        <is>
          <t>Isosource Energy 500 ml</t>
        </is>
      </c>
      <c r="C1058" t="inlineStr">
        <is>
          <t>protein</t>
        </is>
      </c>
      <c r="D1058" s="8" t="inlineStr">
        <is>
          <t>PASS</t>
        </is>
      </c>
      <c r="E1058" t="inlineStr">
        <is>
          <t>6.2 g/100ml</t>
        </is>
      </c>
      <c r="F1058" t="inlineStr">
        <is>
          <t>6.0-6.5 g/100ml</t>
        </is>
      </c>
      <c r="G1058" t="inlineStr"/>
    </row>
    <row r="1059">
      <c r="A1059" t="inlineStr">
        <is>
          <t>57</t>
        </is>
      </c>
      <c r="B1059" t="inlineStr">
        <is>
          <t>Isosource Energy 500 ml</t>
        </is>
      </c>
      <c r="C1059" t="inlineStr">
        <is>
          <t>fat</t>
        </is>
      </c>
      <c r="D1059" s="8" t="inlineStr">
        <is>
          <t>PASS</t>
        </is>
      </c>
      <c r="E1059" t="inlineStr">
        <is>
          <t>5.8 g/100ml</t>
        </is>
      </c>
      <c r="F1059" t="inlineStr">
        <is>
          <t>&gt;= 5.0 g/100ml</t>
        </is>
      </c>
      <c r="G1059" t="inlineStr"/>
    </row>
    <row r="1060">
      <c r="A1060" t="inlineStr">
        <is>
          <t>57</t>
        </is>
      </c>
      <c r="B1060" t="inlineStr">
        <is>
          <t>Isosource Energy 500 ml</t>
        </is>
      </c>
      <c r="C1060" t="inlineStr">
        <is>
          <t>carbohydrates</t>
        </is>
      </c>
      <c r="D1060" s="8" t="inlineStr">
        <is>
          <t>PASS</t>
        </is>
      </c>
      <c r="E1060" t="inlineStr">
        <is>
          <t>20.0 g/100ml</t>
        </is>
      </c>
      <c r="F1060" t="inlineStr">
        <is>
          <t>&gt;= 19.0 g/100ml</t>
        </is>
      </c>
      <c r="G1060" t="inlineStr"/>
    </row>
    <row r="1061">
      <c r="A1061" t="inlineStr">
        <is>
          <t>57</t>
        </is>
      </c>
      <c r="B1061" t="inlineStr">
        <is>
          <t>Isosource Energy 500 ml</t>
        </is>
      </c>
      <c r="C1061" t="inlineStr">
        <is>
          <t>volume</t>
        </is>
      </c>
      <c r="D1061" s="8" t="inlineStr">
        <is>
          <t>PASS</t>
        </is>
      </c>
      <c r="E1061" t="inlineStr">
        <is>
          <t>500.0 ml</t>
        </is>
      </c>
      <c r="F1061">
        <f> 500.0 ml</f>
        <v/>
      </c>
      <c r="G1061" t="inlineStr"/>
    </row>
    <row r="1062">
      <c r="A1062" t="inlineStr">
        <is>
          <t>57</t>
        </is>
      </c>
      <c r="B1062" t="inlineStr">
        <is>
          <t>Isosource Energy 500 ml</t>
        </is>
      </c>
      <c r="C1062" t="inlineStr">
        <is>
          <t>contains_fiber</t>
        </is>
      </c>
      <c r="D1062" s="8" t="inlineStr">
        <is>
          <t>PASS</t>
        </is>
      </c>
      <c r="E1062" t="inlineStr">
        <is>
          <t>fiber=0.0 g/100ml</t>
        </is>
      </c>
      <c r="F1062" t="inlineStr">
        <is>
          <t>no fiber</t>
        </is>
      </c>
      <c r="G1062" t="inlineStr"/>
    </row>
    <row r="1063">
      <c r="A1063" t="inlineStr">
        <is>
          <t>57</t>
        </is>
      </c>
      <c r="B1063" t="inlineStr">
        <is>
          <t>Isosource Energy 500 ml</t>
        </is>
      </c>
      <c r="C1063" t="inlineStr">
        <is>
          <t>nutritionally_complete</t>
        </is>
      </c>
      <c r="D1063" s="10" t="inlineStr">
        <is>
          <t>UNKNOWN</t>
        </is>
      </c>
      <c r="E1063" t="inlineStr">
        <is>
          <t>N/A</t>
        </is>
      </c>
      <c r="F1063" t="inlineStr">
        <is>
          <t>True</t>
        </is>
      </c>
      <c r="G1063" t="inlineStr">
        <is>
          <t>Cannot determine 'nutritionally_complete' for this product</t>
        </is>
      </c>
    </row>
    <row r="1064">
      <c r="A1064" t="inlineStr">
        <is>
          <t>57</t>
        </is>
      </c>
      <c r="B1064" t="inlineStr">
        <is>
          <t>Isosource Energy 500 ml</t>
        </is>
      </c>
      <c r="C1064" t="inlineStr">
        <is>
          <t>formulation</t>
        </is>
      </c>
      <c r="D1064" s="8" t="inlineStr">
        <is>
          <t>PASS</t>
        </is>
      </c>
      <c r="E1064" t="inlineStr">
        <is>
          <t>liquid</t>
        </is>
      </c>
      <c r="F1064" t="inlineStr">
        <is>
          <t>liquid</t>
        </is>
      </c>
      <c r="G1064" t="inlineStr"/>
    </row>
    <row r="1065">
      <c r="A1065" t="inlineStr">
        <is>
          <t>57</t>
        </is>
      </c>
      <c r="B1065" t="inlineStr">
        <is>
          <t>Isosource Energy 500 ml</t>
        </is>
      </c>
      <c r="C1065" t="inlineStr">
        <is>
          <t>route</t>
        </is>
      </c>
      <c r="D1065" s="8" t="inlineStr">
        <is>
          <t>PASS</t>
        </is>
      </c>
      <c r="E1065" t="inlineStr">
        <is>
          <t>enteral</t>
        </is>
      </c>
      <c r="F1065" t="inlineStr">
        <is>
          <t>enteral</t>
        </is>
      </c>
      <c r="G1065" t="inlineStr"/>
    </row>
    <row r="1066">
      <c r="A1066" t="inlineStr">
        <is>
          <t>57</t>
        </is>
      </c>
      <c r="B1066" t="inlineStr">
        <is>
          <t>Isosource Energy Fibre 500 ml</t>
        </is>
      </c>
      <c r="C1066" t="inlineStr">
        <is>
          <t>energy</t>
        </is>
      </c>
      <c r="D1066" s="8" t="inlineStr">
        <is>
          <t>PASS</t>
        </is>
      </c>
      <c r="E1066" t="inlineStr">
        <is>
          <t>160.0 kcal/100ml</t>
        </is>
      </c>
      <c r="F1066" t="inlineStr">
        <is>
          <t>150.0-160.0 kcal/100ml</t>
        </is>
      </c>
      <c r="G1066" t="inlineStr"/>
    </row>
    <row r="1067">
      <c r="A1067" t="inlineStr">
        <is>
          <t>57</t>
        </is>
      </c>
      <c r="B1067" t="inlineStr">
        <is>
          <t>Isosource Energy Fibre 500 ml</t>
        </is>
      </c>
      <c r="C1067" t="inlineStr">
        <is>
          <t>protein</t>
        </is>
      </c>
      <c r="D1067" s="8" t="inlineStr">
        <is>
          <t>PASS</t>
        </is>
      </c>
      <c r="E1067" t="inlineStr">
        <is>
          <t>6.3 g/100ml</t>
        </is>
      </c>
      <c r="F1067" t="inlineStr">
        <is>
          <t>6.0-6.5 g/100ml</t>
        </is>
      </c>
      <c r="G1067" t="inlineStr"/>
    </row>
    <row r="1068">
      <c r="A1068" t="inlineStr">
        <is>
          <t>57</t>
        </is>
      </c>
      <c r="B1068" t="inlineStr">
        <is>
          <t>Isosource Energy Fibre 500 ml</t>
        </is>
      </c>
      <c r="C1068" t="inlineStr">
        <is>
          <t>fat</t>
        </is>
      </c>
      <c r="D1068" s="8" t="inlineStr">
        <is>
          <t>PASS</t>
        </is>
      </c>
      <c r="E1068" t="inlineStr">
        <is>
          <t>5.8 g/100ml</t>
        </is>
      </c>
      <c r="F1068" t="inlineStr">
        <is>
          <t>&gt;= 5.0 g/100ml</t>
        </is>
      </c>
      <c r="G1068" t="inlineStr"/>
    </row>
    <row r="1069">
      <c r="A1069" t="inlineStr">
        <is>
          <t>57</t>
        </is>
      </c>
      <c r="B1069" t="inlineStr">
        <is>
          <t>Isosource Energy Fibre 500 ml</t>
        </is>
      </c>
      <c r="C1069" t="inlineStr">
        <is>
          <t>carbohydrates</t>
        </is>
      </c>
      <c r="D1069" s="8" t="inlineStr">
        <is>
          <t>PASS</t>
        </is>
      </c>
      <c r="E1069" t="inlineStr">
        <is>
          <t>18.8 g/100ml</t>
        </is>
      </c>
      <c r="F1069" t="inlineStr">
        <is>
          <t>&gt;= 19.0 g/100ml</t>
        </is>
      </c>
      <c r="G1069" t="inlineStr"/>
    </row>
    <row r="1070">
      <c r="A1070" t="inlineStr">
        <is>
          <t>57</t>
        </is>
      </c>
      <c r="B1070" t="inlineStr">
        <is>
          <t>Isosource Energy Fibre 500 ml</t>
        </is>
      </c>
      <c r="C1070" t="inlineStr">
        <is>
          <t>volume</t>
        </is>
      </c>
      <c r="D1070" s="8" t="inlineStr">
        <is>
          <t>PASS</t>
        </is>
      </c>
      <c r="E1070" t="inlineStr">
        <is>
          <t>500.0 ml</t>
        </is>
      </c>
      <c r="F1070">
        <f> 500.0 ml</f>
        <v/>
      </c>
      <c r="G1070" t="inlineStr"/>
    </row>
    <row r="1071">
      <c r="A1071" t="inlineStr">
        <is>
          <t>57</t>
        </is>
      </c>
      <c r="B1071" t="inlineStr">
        <is>
          <t>Isosource Energy Fibre 500 ml</t>
        </is>
      </c>
      <c r="C1071" t="inlineStr">
        <is>
          <t>contains_fiber</t>
        </is>
      </c>
      <c r="D1071" s="9" t="inlineStr">
        <is>
          <t>FAIL</t>
        </is>
      </c>
      <c r="E1071" t="inlineStr">
        <is>
          <t>fiber=1.5 g/100ml</t>
        </is>
      </c>
      <c r="F1071" t="inlineStr">
        <is>
          <t>no fiber</t>
        </is>
      </c>
      <c r="G1071" t="inlineStr">
        <is>
          <t>Product contains fiber (1.5 g/100ml)</t>
        </is>
      </c>
    </row>
    <row r="1072">
      <c r="A1072" t="inlineStr">
        <is>
          <t>57</t>
        </is>
      </c>
      <c r="B1072" t="inlineStr">
        <is>
          <t>Isosource Energy Fibre 500 ml</t>
        </is>
      </c>
      <c r="C1072" t="inlineStr">
        <is>
          <t>nutritionally_complete</t>
        </is>
      </c>
      <c r="D1072" s="10" t="inlineStr">
        <is>
          <t>UNKNOWN</t>
        </is>
      </c>
      <c r="E1072" t="inlineStr">
        <is>
          <t>N/A</t>
        </is>
      </c>
      <c r="F1072" t="inlineStr">
        <is>
          <t>True</t>
        </is>
      </c>
      <c r="G1072" t="inlineStr">
        <is>
          <t>Cannot determine 'nutritionally_complete' for this product</t>
        </is>
      </c>
    </row>
    <row r="1073">
      <c r="A1073" t="inlineStr">
        <is>
          <t>57</t>
        </is>
      </c>
      <c r="B1073" t="inlineStr">
        <is>
          <t>Isosource Energy Fibre 500 ml</t>
        </is>
      </c>
      <c r="C1073" t="inlineStr">
        <is>
          <t>formulation</t>
        </is>
      </c>
      <c r="D1073" s="8" t="inlineStr">
        <is>
          <t>PASS</t>
        </is>
      </c>
      <c r="E1073" t="inlineStr">
        <is>
          <t>liquid</t>
        </is>
      </c>
      <c r="F1073" t="inlineStr">
        <is>
          <t>liquid</t>
        </is>
      </c>
      <c r="G1073" t="inlineStr"/>
    </row>
    <row r="1074">
      <c r="A1074" t="inlineStr">
        <is>
          <t>57</t>
        </is>
      </c>
      <c r="B1074" t="inlineStr">
        <is>
          <t>Isosource Energy Fibre 500 ml</t>
        </is>
      </c>
      <c r="C1074" t="inlineStr">
        <is>
          <t>route</t>
        </is>
      </c>
      <c r="D1074" s="8" t="inlineStr">
        <is>
          <t>PASS</t>
        </is>
      </c>
      <c r="E1074" t="inlineStr">
        <is>
          <t>enteral</t>
        </is>
      </c>
      <c r="F1074" t="inlineStr">
        <is>
          <t>enteral</t>
        </is>
      </c>
      <c r="G1074" t="inlineStr"/>
    </row>
    <row r="1075">
      <c r="A1075" t="inlineStr">
        <is>
          <t>57</t>
        </is>
      </c>
      <c r="B1075" t="inlineStr">
        <is>
          <t>Isosource 2.0 Protein 500 ml</t>
        </is>
      </c>
      <c r="C1075" t="inlineStr">
        <is>
          <t>energy</t>
        </is>
      </c>
      <c r="D1075" s="9" t="inlineStr">
        <is>
          <t>FAIL</t>
        </is>
      </c>
      <c r="E1075" t="inlineStr">
        <is>
          <t>200.0 kcal/100ml</t>
        </is>
      </c>
      <c r="F1075" t="inlineStr">
        <is>
          <t>150.0-160.0 kcal/100ml</t>
        </is>
      </c>
      <c r="G1075" t="inlineStr">
        <is>
          <t>200.0 outside range 150.0-160.0</t>
        </is>
      </c>
    </row>
    <row r="1076">
      <c r="A1076" t="inlineStr">
        <is>
          <t>57</t>
        </is>
      </c>
      <c r="B1076" t="inlineStr">
        <is>
          <t>Isosource 2.0 Protein 500 ml</t>
        </is>
      </c>
      <c r="C1076" t="inlineStr">
        <is>
          <t>protein</t>
        </is>
      </c>
      <c r="D1076" s="9" t="inlineStr">
        <is>
          <t>FAIL</t>
        </is>
      </c>
      <c r="E1076" t="inlineStr">
        <is>
          <t>10.0 g/100ml</t>
        </is>
      </c>
      <c r="F1076" t="inlineStr">
        <is>
          <t>6.0-6.5 g/100ml</t>
        </is>
      </c>
      <c r="G1076" t="inlineStr">
        <is>
          <t>10.0 outside range 6.0-6.5</t>
        </is>
      </c>
    </row>
    <row r="1077">
      <c r="A1077" t="inlineStr">
        <is>
          <t>57</t>
        </is>
      </c>
      <c r="B1077" t="inlineStr">
        <is>
          <t>Isosource 2.0 Protein 500 ml</t>
        </is>
      </c>
      <c r="C1077" t="inlineStr">
        <is>
          <t>fat</t>
        </is>
      </c>
      <c r="D1077" s="8" t="inlineStr">
        <is>
          <t>PASS</t>
        </is>
      </c>
      <c r="E1077" t="inlineStr">
        <is>
          <t>6.7 g/100ml</t>
        </is>
      </c>
      <c r="F1077" t="inlineStr">
        <is>
          <t>&gt;= 5.0 g/100ml</t>
        </is>
      </c>
      <c r="G1077" t="inlineStr"/>
    </row>
    <row r="1078">
      <c r="A1078" t="inlineStr">
        <is>
          <t>57</t>
        </is>
      </c>
      <c r="B1078" t="inlineStr">
        <is>
          <t>Isosource 2.0 Protein 500 ml</t>
        </is>
      </c>
      <c r="C1078" t="inlineStr">
        <is>
          <t>carbohydrates</t>
        </is>
      </c>
      <c r="D1078" s="8" t="inlineStr">
        <is>
          <t>PASS</t>
        </is>
      </c>
      <c r="E1078" t="inlineStr">
        <is>
          <t>24.5 g/100ml</t>
        </is>
      </c>
      <c r="F1078" t="inlineStr">
        <is>
          <t>&gt;= 19.0 g/100ml</t>
        </is>
      </c>
      <c r="G1078" t="inlineStr"/>
    </row>
    <row r="1079">
      <c r="A1079" t="inlineStr">
        <is>
          <t>57</t>
        </is>
      </c>
      <c r="B1079" t="inlineStr">
        <is>
          <t>Isosource 2.0 Protein 500 ml</t>
        </is>
      </c>
      <c r="C1079" t="inlineStr">
        <is>
          <t>volume</t>
        </is>
      </c>
      <c r="D1079" s="8" t="inlineStr">
        <is>
          <t>PASS</t>
        </is>
      </c>
      <c r="E1079" t="inlineStr">
        <is>
          <t>500.0 ml</t>
        </is>
      </c>
      <c r="F1079">
        <f> 500.0 ml</f>
        <v/>
      </c>
      <c r="G1079" t="inlineStr"/>
    </row>
    <row r="1080">
      <c r="A1080" t="inlineStr">
        <is>
          <t>57</t>
        </is>
      </c>
      <c r="B1080" t="inlineStr">
        <is>
          <t>Isosource 2.0 Protein 500 ml</t>
        </is>
      </c>
      <c r="C1080" t="inlineStr">
        <is>
          <t>contains_fiber</t>
        </is>
      </c>
      <c r="D1080" s="8" t="inlineStr">
        <is>
          <t>PASS</t>
        </is>
      </c>
      <c r="E1080" t="inlineStr">
        <is>
          <t>fiber=0.0 g/100ml</t>
        </is>
      </c>
      <c r="F1080" t="inlineStr">
        <is>
          <t>no fiber</t>
        </is>
      </c>
      <c r="G1080" t="inlineStr"/>
    </row>
    <row r="1081">
      <c r="A1081" t="inlineStr">
        <is>
          <t>57</t>
        </is>
      </c>
      <c r="B1081" t="inlineStr">
        <is>
          <t>Isosource 2.0 Protein 500 ml</t>
        </is>
      </c>
      <c r="C1081" t="inlineStr">
        <is>
          <t>nutritionally_complete</t>
        </is>
      </c>
      <c r="D1081" s="10" t="inlineStr">
        <is>
          <t>UNKNOWN</t>
        </is>
      </c>
      <c r="E1081" t="inlineStr">
        <is>
          <t>N/A</t>
        </is>
      </c>
      <c r="F1081" t="inlineStr">
        <is>
          <t>True</t>
        </is>
      </c>
      <c r="G1081" t="inlineStr">
        <is>
          <t>Cannot determine 'nutritionally_complete' for this product</t>
        </is>
      </c>
    </row>
    <row r="1082">
      <c r="A1082" t="inlineStr">
        <is>
          <t>57</t>
        </is>
      </c>
      <c r="B1082" t="inlineStr">
        <is>
          <t>Isosource 2.0 Protein 500 ml</t>
        </is>
      </c>
      <c r="C1082" t="inlineStr">
        <is>
          <t>formulation</t>
        </is>
      </c>
      <c r="D1082" s="8" t="inlineStr">
        <is>
          <t>PASS</t>
        </is>
      </c>
      <c r="E1082" t="inlineStr">
        <is>
          <t>liquid</t>
        </is>
      </c>
      <c r="F1082" t="inlineStr">
        <is>
          <t>liquid</t>
        </is>
      </c>
      <c r="G1082" t="inlineStr"/>
    </row>
    <row r="1083">
      <c r="A1083" t="inlineStr">
        <is>
          <t>57</t>
        </is>
      </c>
      <c r="B1083" t="inlineStr">
        <is>
          <t>Isosource 2.0 Protein 500 ml</t>
        </is>
      </c>
      <c r="C1083" t="inlineStr">
        <is>
          <t>route</t>
        </is>
      </c>
      <c r="D1083" s="8" t="inlineStr">
        <is>
          <t>PASS</t>
        </is>
      </c>
      <c r="E1083" t="inlineStr">
        <is>
          <t>enteral</t>
        </is>
      </c>
      <c r="F1083" t="inlineStr">
        <is>
          <t>enteral</t>
        </is>
      </c>
      <c r="G1083" t="inlineStr"/>
    </row>
    <row r="1084">
      <c r="A1084" t="inlineStr">
        <is>
          <t>58</t>
        </is>
      </c>
      <c r="B1084" t="inlineStr">
        <is>
          <t>Isosource Energy 500 ml</t>
        </is>
      </c>
      <c r="C1084" t="inlineStr">
        <is>
          <t>energy</t>
        </is>
      </c>
      <c r="D1084" s="8" t="inlineStr">
        <is>
          <t>PASS</t>
        </is>
      </c>
      <c r="E1084" t="inlineStr">
        <is>
          <t>159.0 kcal/100ml</t>
        </is>
      </c>
      <c r="F1084">
        <f> 150.0 kcal/100ml</f>
        <v/>
      </c>
      <c r="G1084" t="inlineStr"/>
    </row>
    <row r="1085">
      <c r="A1085" t="inlineStr">
        <is>
          <t>58</t>
        </is>
      </c>
      <c r="B1085" t="inlineStr">
        <is>
          <t>Isosource Energy 500 ml</t>
        </is>
      </c>
      <c r="C1085" t="inlineStr">
        <is>
          <t>osmolarity</t>
        </is>
      </c>
      <c r="D1085" s="9" t="inlineStr">
        <is>
          <t>FAIL</t>
        </is>
      </c>
      <c r="E1085" t="inlineStr">
        <is>
          <t>290.0 mOsm/l</t>
        </is>
      </c>
      <c r="F1085">
        <f> 365.0 mOsm/l</f>
        <v/>
      </c>
      <c r="G1085" t="inlineStr">
        <is>
          <t>290.0 does not satisfy = 365.0</t>
        </is>
      </c>
    </row>
    <row r="1086">
      <c r="A1086" t="inlineStr">
        <is>
          <t>58</t>
        </is>
      </c>
      <c r="B1086" t="inlineStr">
        <is>
          <t>Isosource Energy 500 ml</t>
        </is>
      </c>
      <c r="C1086" t="inlineStr">
        <is>
          <t>protein</t>
        </is>
      </c>
      <c r="D1086" s="8" t="inlineStr">
        <is>
          <t>PASS</t>
        </is>
      </c>
      <c r="E1086" t="inlineStr">
        <is>
          <t>6.2 g/100ml</t>
        </is>
      </c>
      <c r="F1086">
        <f> 6.0 g/100ml</f>
        <v/>
      </c>
      <c r="G1086" t="inlineStr"/>
    </row>
    <row r="1087">
      <c r="A1087" t="inlineStr">
        <is>
          <t>58</t>
        </is>
      </c>
      <c r="B1087" t="inlineStr">
        <is>
          <t>Isosource Energy 500 ml</t>
        </is>
      </c>
      <c r="C1087" t="inlineStr">
        <is>
          <t>fat</t>
        </is>
      </c>
      <c r="D1087" s="8" t="inlineStr">
        <is>
          <t>PASS</t>
        </is>
      </c>
      <c r="E1087" t="inlineStr">
        <is>
          <t>5.8 g/100ml</t>
        </is>
      </c>
      <c r="F1087" t="inlineStr">
        <is>
          <t>&gt;= 5.8 g/100ml</t>
        </is>
      </c>
      <c r="G1087" t="inlineStr"/>
    </row>
    <row r="1088">
      <c r="A1088" t="inlineStr">
        <is>
          <t>58</t>
        </is>
      </c>
      <c r="B1088" t="inlineStr">
        <is>
          <t>Isosource Energy 500 ml</t>
        </is>
      </c>
      <c r="C1088" t="inlineStr">
        <is>
          <t>carbohydrates</t>
        </is>
      </c>
      <c r="D1088" s="8" t="inlineStr">
        <is>
          <t>PASS</t>
        </is>
      </c>
      <c r="E1088" t="inlineStr">
        <is>
          <t>20.0 g/100ml</t>
        </is>
      </c>
      <c r="F1088" t="inlineStr">
        <is>
          <t>&gt;= 20.0 g/100ml</t>
        </is>
      </c>
      <c r="G1088" t="inlineStr"/>
    </row>
    <row r="1089">
      <c r="A1089" t="inlineStr">
        <is>
          <t>58</t>
        </is>
      </c>
      <c r="B1089" t="inlineStr">
        <is>
          <t>Isosource Energy 500 ml</t>
        </is>
      </c>
      <c r="C1089" t="inlineStr">
        <is>
          <t>fiber</t>
        </is>
      </c>
      <c r="D1089" s="9" t="inlineStr">
        <is>
          <t>FAIL</t>
        </is>
      </c>
      <c r="E1089" t="inlineStr">
        <is>
          <t>0.0 g/100ml</t>
        </is>
      </c>
      <c r="F1089" t="inlineStr">
        <is>
          <t>&gt;= 2.0 g/100ml</t>
        </is>
      </c>
      <c r="G1089" t="inlineStr">
        <is>
          <t>0.0 does not satisfy &gt;= 2.0</t>
        </is>
      </c>
    </row>
    <row r="1090">
      <c r="A1090" t="inlineStr">
        <is>
          <t>58</t>
        </is>
      </c>
      <c r="B1090" t="inlineStr">
        <is>
          <t>Isosource Energy 500 ml</t>
        </is>
      </c>
      <c r="C1090" t="inlineStr">
        <is>
          <t>volume</t>
        </is>
      </c>
      <c r="D1090" s="8" t="inlineStr">
        <is>
          <t>PASS</t>
        </is>
      </c>
      <c r="E1090" t="inlineStr">
        <is>
          <t>500.0 ml</t>
        </is>
      </c>
      <c r="F1090">
        <f> 500.0 ml</f>
        <v/>
      </c>
      <c r="G1090" t="inlineStr"/>
    </row>
    <row r="1091">
      <c r="A1091" t="inlineStr">
        <is>
          <t>58</t>
        </is>
      </c>
      <c r="B1091" t="inlineStr">
        <is>
          <t>Isosource Energy 500 ml</t>
        </is>
      </c>
      <c r="C1091" t="inlineStr">
        <is>
          <t>contains_fiber</t>
        </is>
      </c>
      <c r="D1091" s="8" t="inlineStr">
        <is>
          <t>PASS</t>
        </is>
      </c>
      <c r="E1091" t="inlineStr">
        <is>
          <t>fiber=0.0 g/100ml</t>
        </is>
      </c>
      <c r="F1091" t="inlineStr">
        <is>
          <t>no fiber</t>
        </is>
      </c>
      <c r="G1091" t="inlineStr"/>
    </row>
    <row r="1092">
      <c r="A1092" t="inlineStr">
        <is>
          <t>58</t>
        </is>
      </c>
      <c r="B1092" t="inlineStr">
        <is>
          <t>Isosource Energy 500 ml</t>
        </is>
      </c>
      <c r="C1092" t="inlineStr">
        <is>
          <t>nutritionally_complete</t>
        </is>
      </c>
      <c r="D1092" s="10" t="inlineStr">
        <is>
          <t>UNKNOWN</t>
        </is>
      </c>
      <c r="E1092" t="inlineStr">
        <is>
          <t>N/A</t>
        </is>
      </c>
      <c r="F1092" t="inlineStr">
        <is>
          <t>True</t>
        </is>
      </c>
      <c r="G1092" t="inlineStr">
        <is>
          <t>Cannot determine 'nutritionally_complete' for this product</t>
        </is>
      </c>
    </row>
    <row r="1093">
      <c r="A1093" t="inlineStr">
        <is>
          <t>58</t>
        </is>
      </c>
      <c r="B1093" t="inlineStr">
        <is>
          <t>Isosource Energy 500 ml</t>
        </is>
      </c>
      <c r="C1093" t="inlineStr">
        <is>
          <t>formulation</t>
        </is>
      </c>
      <c r="D1093" s="8" t="inlineStr">
        <is>
          <t>PASS</t>
        </is>
      </c>
      <c r="E1093" t="inlineStr">
        <is>
          <t>liquid</t>
        </is>
      </c>
      <c r="F1093" t="inlineStr">
        <is>
          <t>liquid</t>
        </is>
      </c>
      <c r="G1093" t="inlineStr"/>
    </row>
    <row r="1094">
      <c r="A1094" t="inlineStr">
        <is>
          <t>58</t>
        </is>
      </c>
      <c r="B1094" t="inlineStr">
        <is>
          <t>Isosource Energy 500 ml</t>
        </is>
      </c>
      <c r="C1094" t="inlineStr">
        <is>
          <t>route</t>
        </is>
      </c>
      <c r="D1094" s="8" t="inlineStr">
        <is>
          <t>PASS</t>
        </is>
      </c>
      <c r="E1094" t="inlineStr">
        <is>
          <t>enteral</t>
        </is>
      </c>
      <c r="F1094" t="inlineStr">
        <is>
          <t>enteral</t>
        </is>
      </c>
      <c r="G1094" t="inlineStr"/>
    </row>
    <row r="1095">
      <c r="A1095" t="inlineStr">
        <is>
          <t>58</t>
        </is>
      </c>
      <c r="B1095" t="inlineStr">
        <is>
          <t>Isosource Energy Fibre 500 ml</t>
        </is>
      </c>
      <c r="C1095" t="inlineStr">
        <is>
          <t>energy</t>
        </is>
      </c>
      <c r="D1095" s="8" t="inlineStr">
        <is>
          <t>PASS</t>
        </is>
      </c>
      <c r="E1095" t="inlineStr">
        <is>
          <t>160.0 kcal/100ml</t>
        </is>
      </c>
      <c r="F1095">
        <f> 150.0 kcal/100ml</f>
        <v/>
      </c>
      <c r="G1095" t="inlineStr"/>
    </row>
    <row r="1096">
      <c r="A1096" t="inlineStr">
        <is>
          <t>58</t>
        </is>
      </c>
      <c r="B1096" t="inlineStr">
        <is>
          <t>Isosource Energy Fibre 500 ml</t>
        </is>
      </c>
      <c r="C1096" t="inlineStr">
        <is>
          <t>osmolarity</t>
        </is>
      </c>
      <c r="D1096" s="9" t="inlineStr">
        <is>
          <t>FAIL</t>
        </is>
      </c>
      <c r="E1096" t="inlineStr">
        <is>
          <t>315.0 mOsm/l</t>
        </is>
      </c>
      <c r="F1096">
        <f> 365.0 mOsm/l</f>
        <v/>
      </c>
      <c r="G1096" t="inlineStr">
        <is>
          <t>315.0 does not satisfy = 365.0</t>
        </is>
      </c>
    </row>
    <row r="1097">
      <c r="A1097" t="inlineStr">
        <is>
          <t>58</t>
        </is>
      </c>
      <c r="B1097" t="inlineStr">
        <is>
          <t>Isosource Energy Fibre 500 ml</t>
        </is>
      </c>
      <c r="C1097" t="inlineStr">
        <is>
          <t>protein</t>
        </is>
      </c>
      <c r="D1097" s="8" t="inlineStr">
        <is>
          <t>PASS</t>
        </is>
      </c>
      <c r="E1097" t="inlineStr">
        <is>
          <t>6.3 g/100ml</t>
        </is>
      </c>
      <c r="F1097">
        <f> 6.0 g/100ml</f>
        <v/>
      </c>
      <c r="G1097" t="inlineStr"/>
    </row>
    <row r="1098">
      <c r="A1098" t="inlineStr">
        <is>
          <t>58</t>
        </is>
      </c>
      <c r="B1098" t="inlineStr">
        <is>
          <t>Isosource Energy Fibre 500 ml</t>
        </is>
      </c>
      <c r="C1098" t="inlineStr">
        <is>
          <t>fat</t>
        </is>
      </c>
      <c r="D1098" s="8" t="inlineStr">
        <is>
          <t>PASS</t>
        </is>
      </c>
      <c r="E1098" t="inlineStr">
        <is>
          <t>5.8 g/100ml</t>
        </is>
      </c>
      <c r="F1098" t="inlineStr">
        <is>
          <t>&gt;= 5.8 g/100ml</t>
        </is>
      </c>
      <c r="G1098" t="inlineStr"/>
    </row>
    <row r="1099">
      <c r="A1099" t="inlineStr">
        <is>
          <t>58</t>
        </is>
      </c>
      <c r="B1099" t="inlineStr">
        <is>
          <t>Isosource Energy Fibre 500 ml</t>
        </is>
      </c>
      <c r="C1099" t="inlineStr">
        <is>
          <t>carbohydrates</t>
        </is>
      </c>
      <c r="D1099" s="8" t="inlineStr">
        <is>
          <t>PASS</t>
        </is>
      </c>
      <c r="E1099" t="inlineStr">
        <is>
          <t>18.8 g/100ml</t>
        </is>
      </c>
      <c r="F1099" t="inlineStr">
        <is>
          <t>&gt;= 20.0 g/100ml</t>
        </is>
      </c>
      <c r="G1099" t="inlineStr"/>
    </row>
    <row r="1100">
      <c r="A1100" t="inlineStr">
        <is>
          <t>58</t>
        </is>
      </c>
      <c r="B1100" t="inlineStr">
        <is>
          <t>Isosource Energy Fibre 500 ml</t>
        </is>
      </c>
      <c r="C1100" t="inlineStr">
        <is>
          <t>fiber</t>
        </is>
      </c>
      <c r="D1100" s="9" t="inlineStr">
        <is>
          <t>FAIL</t>
        </is>
      </c>
      <c r="E1100" t="inlineStr">
        <is>
          <t>1.5 g/100ml</t>
        </is>
      </c>
      <c r="F1100" t="inlineStr">
        <is>
          <t>&gt;= 2.0 g/100ml</t>
        </is>
      </c>
      <c r="G1100" t="inlineStr">
        <is>
          <t>1.5 does not satisfy &gt;= 2.0</t>
        </is>
      </c>
    </row>
    <row r="1101">
      <c r="A1101" t="inlineStr">
        <is>
          <t>58</t>
        </is>
      </c>
      <c r="B1101" t="inlineStr">
        <is>
          <t>Isosource Energy Fibre 500 ml</t>
        </is>
      </c>
      <c r="C1101" t="inlineStr">
        <is>
          <t>volume</t>
        </is>
      </c>
      <c r="D1101" s="8" t="inlineStr">
        <is>
          <t>PASS</t>
        </is>
      </c>
      <c r="E1101" t="inlineStr">
        <is>
          <t>500.0 ml</t>
        </is>
      </c>
      <c r="F1101">
        <f> 500.0 ml</f>
        <v/>
      </c>
      <c r="G1101" t="inlineStr"/>
    </row>
    <row r="1102">
      <c r="A1102" t="inlineStr">
        <is>
          <t>58</t>
        </is>
      </c>
      <c r="B1102" t="inlineStr">
        <is>
          <t>Isosource Energy Fibre 500 ml</t>
        </is>
      </c>
      <c r="C1102" t="inlineStr">
        <is>
          <t>contains_fiber</t>
        </is>
      </c>
      <c r="D1102" s="9" t="inlineStr">
        <is>
          <t>FAIL</t>
        </is>
      </c>
      <c r="E1102" t="inlineStr">
        <is>
          <t>fiber=1.5 g/100ml</t>
        </is>
      </c>
      <c r="F1102" t="inlineStr">
        <is>
          <t>no fiber</t>
        </is>
      </c>
      <c r="G1102" t="inlineStr">
        <is>
          <t>Product contains fiber (1.5 g/100ml)</t>
        </is>
      </c>
    </row>
    <row r="1103">
      <c r="A1103" t="inlineStr">
        <is>
          <t>58</t>
        </is>
      </c>
      <c r="B1103" t="inlineStr">
        <is>
          <t>Isosource Energy Fibre 500 ml</t>
        </is>
      </c>
      <c r="C1103" t="inlineStr">
        <is>
          <t>nutritionally_complete</t>
        </is>
      </c>
      <c r="D1103" s="10" t="inlineStr">
        <is>
          <t>UNKNOWN</t>
        </is>
      </c>
      <c r="E1103" t="inlineStr">
        <is>
          <t>N/A</t>
        </is>
      </c>
      <c r="F1103" t="inlineStr">
        <is>
          <t>True</t>
        </is>
      </c>
      <c r="G1103" t="inlineStr">
        <is>
          <t>Cannot determine 'nutritionally_complete' for this product</t>
        </is>
      </c>
    </row>
    <row r="1104">
      <c r="A1104" t="inlineStr">
        <is>
          <t>58</t>
        </is>
      </c>
      <c r="B1104" t="inlineStr">
        <is>
          <t>Isosource Energy Fibre 500 ml</t>
        </is>
      </c>
      <c r="C1104" t="inlineStr">
        <is>
          <t>formulation</t>
        </is>
      </c>
      <c r="D1104" s="8" t="inlineStr">
        <is>
          <t>PASS</t>
        </is>
      </c>
      <c r="E1104" t="inlineStr">
        <is>
          <t>liquid</t>
        </is>
      </c>
      <c r="F1104" t="inlineStr">
        <is>
          <t>liquid</t>
        </is>
      </c>
      <c r="G1104" t="inlineStr"/>
    </row>
    <row r="1105">
      <c r="A1105" t="inlineStr">
        <is>
          <t>58</t>
        </is>
      </c>
      <c r="B1105" t="inlineStr">
        <is>
          <t>Isosource Energy Fibre 500 ml</t>
        </is>
      </c>
      <c r="C1105" t="inlineStr">
        <is>
          <t>route</t>
        </is>
      </c>
      <c r="D1105" s="8" t="inlineStr">
        <is>
          <t>PASS</t>
        </is>
      </c>
      <c r="E1105" t="inlineStr">
        <is>
          <t>enteral</t>
        </is>
      </c>
      <c r="F1105" t="inlineStr">
        <is>
          <t>enteral</t>
        </is>
      </c>
      <c r="G1105" t="inlineStr"/>
    </row>
    <row r="1106">
      <c r="A1106" t="inlineStr">
        <is>
          <t>58</t>
        </is>
      </c>
      <c r="B1106" t="inlineStr">
        <is>
          <t>Isosource 2.0 Protein Fibre 500 ml</t>
        </is>
      </c>
      <c r="C1106" t="inlineStr">
        <is>
          <t>energy</t>
        </is>
      </c>
      <c r="D1106" s="9" t="inlineStr">
        <is>
          <t>FAIL</t>
        </is>
      </c>
      <c r="E1106" t="inlineStr">
        <is>
          <t>200.0 kcal/100ml</t>
        </is>
      </c>
      <c r="F1106">
        <f> 150.0 kcal/100ml</f>
        <v/>
      </c>
      <c r="G1106" t="inlineStr">
        <is>
          <t>200.0 does not satisfy = 150.0</t>
        </is>
      </c>
    </row>
    <row r="1107">
      <c r="A1107" t="inlineStr">
        <is>
          <t>58</t>
        </is>
      </c>
      <c r="B1107" t="inlineStr">
        <is>
          <t>Isosource 2.0 Protein Fibre 500 ml</t>
        </is>
      </c>
      <c r="C1107" t="inlineStr">
        <is>
          <t>osmolarity</t>
        </is>
      </c>
      <c r="D1107" s="9" t="inlineStr">
        <is>
          <t>FAIL</t>
        </is>
      </c>
      <c r="E1107" t="inlineStr">
        <is>
          <t>397.0 mOsm/l</t>
        </is>
      </c>
      <c r="F1107">
        <f> 365.0 mOsm/l</f>
        <v/>
      </c>
      <c r="G1107" t="inlineStr">
        <is>
          <t>397.0 does not satisfy = 365.0</t>
        </is>
      </c>
    </row>
    <row r="1108">
      <c r="A1108" t="inlineStr">
        <is>
          <t>58</t>
        </is>
      </c>
      <c r="B1108" t="inlineStr">
        <is>
          <t>Isosource 2.0 Protein Fibre 500 ml</t>
        </is>
      </c>
      <c r="C1108" t="inlineStr">
        <is>
          <t>protein</t>
        </is>
      </c>
      <c r="D1108" s="9" t="inlineStr">
        <is>
          <t>FAIL</t>
        </is>
      </c>
      <c r="E1108" t="inlineStr">
        <is>
          <t>10.0 g/100ml</t>
        </is>
      </c>
      <c r="F1108">
        <f> 6.0 g/100ml</f>
        <v/>
      </c>
      <c r="G1108" t="inlineStr">
        <is>
          <t>10.0 does not satisfy = 6.0</t>
        </is>
      </c>
    </row>
    <row r="1109">
      <c r="A1109" t="inlineStr">
        <is>
          <t>58</t>
        </is>
      </c>
      <c r="B1109" t="inlineStr">
        <is>
          <t>Isosource 2.0 Protein Fibre 500 ml</t>
        </is>
      </c>
      <c r="C1109" t="inlineStr">
        <is>
          <t>fat</t>
        </is>
      </c>
      <c r="D1109" s="8" t="inlineStr">
        <is>
          <t>PASS</t>
        </is>
      </c>
      <c r="E1109" t="inlineStr">
        <is>
          <t>6.7 g/100ml</t>
        </is>
      </c>
      <c r="F1109" t="inlineStr">
        <is>
          <t>&gt;= 5.8 g/100ml</t>
        </is>
      </c>
      <c r="G1109" t="inlineStr"/>
    </row>
    <row r="1110">
      <c r="A1110" t="inlineStr">
        <is>
          <t>58</t>
        </is>
      </c>
      <c r="B1110" t="inlineStr">
        <is>
          <t>Isosource 2.0 Protein Fibre 500 ml</t>
        </is>
      </c>
      <c r="C1110" t="inlineStr">
        <is>
          <t>carbohydrates</t>
        </is>
      </c>
      <c r="D1110" s="8" t="inlineStr">
        <is>
          <t>PASS</t>
        </is>
      </c>
      <c r="E1110" t="inlineStr">
        <is>
          <t>24.0 g/100ml</t>
        </is>
      </c>
      <c r="F1110" t="inlineStr">
        <is>
          <t>&gt;= 20.0 g/100ml</t>
        </is>
      </c>
      <c r="G1110" t="inlineStr"/>
    </row>
    <row r="1111">
      <c r="A1111" t="inlineStr">
        <is>
          <t>58</t>
        </is>
      </c>
      <c r="B1111" t="inlineStr">
        <is>
          <t>Isosource 2.0 Protein Fibre 500 ml</t>
        </is>
      </c>
      <c r="C1111" t="inlineStr">
        <is>
          <t>fiber</t>
        </is>
      </c>
      <c r="D1111" s="8" t="inlineStr">
        <is>
          <t>PASS</t>
        </is>
      </c>
      <c r="E1111" t="inlineStr">
        <is>
          <t>2.0 g/100ml</t>
        </is>
      </c>
      <c r="F1111" t="inlineStr">
        <is>
          <t>&gt;= 2.0 g/100ml</t>
        </is>
      </c>
      <c r="G1111" t="inlineStr"/>
    </row>
    <row r="1112">
      <c r="A1112" t="inlineStr">
        <is>
          <t>58</t>
        </is>
      </c>
      <c r="B1112" t="inlineStr">
        <is>
          <t>Isosource 2.0 Protein Fibre 500 ml</t>
        </is>
      </c>
      <c r="C1112" t="inlineStr">
        <is>
          <t>volume</t>
        </is>
      </c>
      <c r="D1112" s="8" t="inlineStr">
        <is>
          <t>PASS</t>
        </is>
      </c>
      <c r="E1112" t="inlineStr">
        <is>
          <t>500.0 ml</t>
        </is>
      </c>
      <c r="F1112">
        <f> 500.0 ml</f>
        <v/>
      </c>
      <c r="G1112" t="inlineStr"/>
    </row>
    <row r="1113">
      <c r="A1113" t="inlineStr">
        <is>
          <t>58</t>
        </is>
      </c>
      <c r="B1113" t="inlineStr">
        <is>
          <t>Isosource 2.0 Protein Fibre 500 ml</t>
        </is>
      </c>
      <c r="C1113" t="inlineStr">
        <is>
          <t>contains_fiber</t>
        </is>
      </c>
      <c r="D1113" s="9" t="inlineStr">
        <is>
          <t>FAIL</t>
        </is>
      </c>
      <c r="E1113" t="inlineStr">
        <is>
          <t>fiber=2.0 g/100ml</t>
        </is>
      </c>
      <c r="F1113" t="inlineStr">
        <is>
          <t>no fiber</t>
        </is>
      </c>
      <c r="G1113" t="inlineStr">
        <is>
          <t>Product contains fiber (2.0 g/100ml)</t>
        </is>
      </c>
    </row>
    <row r="1114">
      <c r="A1114" t="inlineStr">
        <is>
          <t>58</t>
        </is>
      </c>
      <c r="B1114" t="inlineStr">
        <is>
          <t>Isosource 2.0 Protein Fibre 500 ml</t>
        </is>
      </c>
      <c r="C1114" t="inlineStr">
        <is>
          <t>nutritionally_complete</t>
        </is>
      </c>
      <c r="D1114" s="10" t="inlineStr">
        <is>
          <t>UNKNOWN</t>
        </is>
      </c>
      <c r="E1114" t="inlineStr">
        <is>
          <t>N/A</t>
        </is>
      </c>
      <c r="F1114" t="inlineStr">
        <is>
          <t>True</t>
        </is>
      </c>
      <c r="G1114" t="inlineStr">
        <is>
          <t>Cannot determine 'nutritionally_complete' for this product</t>
        </is>
      </c>
    </row>
    <row r="1115">
      <c r="A1115" t="inlineStr">
        <is>
          <t>58</t>
        </is>
      </c>
      <c r="B1115" t="inlineStr">
        <is>
          <t>Isosource 2.0 Protein Fibre 500 ml</t>
        </is>
      </c>
      <c r="C1115" t="inlineStr">
        <is>
          <t>formulation</t>
        </is>
      </c>
      <c r="D1115" s="8" t="inlineStr">
        <is>
          <t>PASS</t>
        </is>
      </c>
      <c r="E1115" t="inlineStr">
        <is>
          <t>liquid</t>
        </is>
      </c>
      <c r="F1115" t="inlineStr">
        <is>
          <t>liquid</t>
        </is>
      </c>
      <c r="G1115" t="inlineStr"/>
    </row>
    <row r="1116">
      <c r="A1116" t="inlineStr">
        <is>
          <t>58</t>
        </is>
      </c>
      <c r="B1116" t="inlineStr">
        <is>
          <t>Isosource 2.0 Protein Fibre 500 ml</t>
        </is>
      </c>
      <c r="C1116" t="inlineStr">
        <is>
          <t>route</t>
        </is>
      </c>
      <c r="D1116" s="8" t="inlineStr">
        <is>
          <t>PASS</t>
        </is>
      </c>
      <c r="E1116" t="inlineStr">
        <is>
          <t>enteral</t>
        </is>
      </c>
      <c r="F1116" t="inlineStr">
        <is>
          <t>enteral</t>
        </is>
      </c>
      <c r="G1116" t="inlineStr"/>
    </row>
    <row r="1117">
      <c r="A1117" t="inlineStr">
        <is>
          <t>59</t>
        </is>
      </c>
      <c r="B1117" t="inlineStr">
        <is>
          <t>Isosource Energy 500 ml</t>
        </is>
      </c>
      <c r="C1117" t="inlineStr">
        <is>
          <t>energy</t>
        </is>
      </c>
      <c r="D1117" s="8" t="inlineStr">
        <is>
          <t>PASS</t>
        </is>
      </c>
      <c r="E1117" t="inlineStr">
        <is>
          <t>159.0 kcal/100ml</t>
        </is>
      </c>
      <c r="F1117" t="inlineStr">
        <is>
          <t>&gt;= 150.0 kcal/100ml</t>
        </is>
      </c>
      <c r="G1117" t="inlineStr"/>
    </row>
    <row r="1118">
      <c r="A1118" t="inlineStr">
        <is>
          <t>59</t>
        </is>
      </c>
      <c r="B1118" t="inlineStr">
        <is>
          <t>Isosource Energy 500 ml</t>
        </is>
      </c>
      <c r="C1118" t="inlineStr">
        <is>
          <t>osmolarity</t>
        </is>
      </c>
      <c r="D1118" s="8" t="inlineStr">
        <is>
          <t>PASS</t>
        </is>
      </c>
      <c r="E1118" t="inlineStr">
        <is>
          <t>290.0 mOsm/l</t>
        </is>
      </c>
      <c r="F1118" t="inlineStr">
        <is>
          <t>&lt;= 395.0 mOsm/l</t>
        </is>
      </c>
      <c r="G1118" t="inlineStr"/>
    </row>
    <row r="1119">
      <c r="A1119" t="inlineStr">
        <is>
          <t>59</t>
        </is>
      </c>
      <c r="B1119" t="inlineStr">
        <is>
          <t>Isosource Energy 500 ml</t>
        </is>
      </c>
      <c r="C1119" t="inlineStr">
        <is>
          <t>protein</t>
        </is>
      </c>
      <c r="D1119" s="8" t="inlineStr">
        <is>
          <t>PASS</t>
        </is>
      </c>
      <c r="E1119" t="inlineStr">
        <is>
          <t>6.2 g/100ml</t>
        </is>
      </c>
      <c r="F1119" t="inlineStr">
        <is>
          <t>&gt;= 6.0 g/100ml</t>
        </is>
      </c>
      <c r="G1119" t="inlineStr"/>
    </row>
    <row r="1120">
      <c r="A1120" t="inlineStr">
        <is>
          <t>59</t>
        </is>
      </c>
      <c r="B1120" t="inlineStr">
        <is>
          <t>Isosource Energy 500 ml</t>
        </is>
      </c>
      <c r="C1120" t="inlineStr">
        <is>
          <t>fat</t>
        </is>
      </c>
      <c r="D1120" s="8" t="inlineStr">
        <is>
          <t>PASS</t>
        </is>
      </c>
      <c r="E1120" t="inlineStr">
        <is>
          <t>5.8 g/100ml</t>
        </is>
      </c>
      <c r="F1120" t="inlineStr">
        <is>
          <t>&gt;= 5.8 g/100ml</t>
        </is>
      </c>
      <c r="G1120" t="inlineStr"/>
    </row>
    <row r="1121">
      <c r="A1121" t="inlineStr">
        <is>
          <t>59</t>
        </is>
      </c>
      <c r="B1121" t="inlineStr">
        <is>
          <t>Isosource Energy 500 ml</t>
        </is>
      </c>
      <c r="C1121" t="inlineStr">
        <is>
          <t>carbohydrates</t>
        </is>
      </c>
      <c r="D1121" s="8" t="inlineStr">
        <is>
          <t>PASS</t>
        </is>
      </c>
      <c r="E1121" t="inlineStr">
        <is>
          <t>20.0 g/100ml</t>
        </is>
      </c>
      <c r="F1121" t="inlineStr">
        <is>
          <t>&gt;= 20.0 g/100ml</t>
        </is>
      </c>
      <c r="G1121" t="inlineStr"/>
    </row>
    <row r="1122">
      <c r="A1122" t="inlineStr">
        <is>
          <t>59</t>
        </is>
      </c>
      <c r="B1122" t="inlineStr">
        <is>
          <t>Isosource Energy 500 ml</t>
        </is>
      </c>
      <c r="C1122" t="inlineStr">
        <is>
          <t>fiber</t>
        </is>
      </c>
      <c r="D1122" s="9" t="inlineStr">
        <is>
          <t>FAIL</t>
        </is>
      </c>
      <c r="E1122" t="inlineStr">
        <is>
          <t>0.0 g/100ml</t>
        </is>
      </c>
      <c r="F1122" t="inlineStr">
        <is>
          <t>&gt;= 2.0 g/100ml</t>
        </is>
      </c>
      <c r="G1122" t="inlineStr">
        <is>
          <t>0.0 does not satisfy &gt;= 2.0</t>
        </is>
      </c>
    </row>
    <row r="1123">
      <c r="A1123" t="inlineStr">
        <is>
          <t>59</t>
        </is>
      </c>
      <c r="B1123" t="inlineStr">
        <is>
          <t>Isosource Energy 500 ml</t>
        </is>
      </c>
      <c r="C1123" t="inlineStr">
        <is>
          <t>volume</t>
        </is>
      </c>
      <c r="D1123" s="8" t="inlineStr">
        <is>
          <t>PASS</t>
        </is>
      </c>
      <c r="E1123" t="inlineStr">
        <is>
          <t>500.0 ml</t>
        </is>
      </c>
      <c r="F1123">
        <f> 500.0 ml</f>
        <v/>
      </c>
      <c r="G1123" t="inlineStr"/>
    </row>
    <row r="1124">
      <c r="A1124" t="inlineStr">
        <is>
          <t>59</t>
        </is>
      </c>
      <c r="B1124" t="inlineStr">
        <is>
          <t>Isosource Energy 500 ml</t>
        </is>
      </c>
      <c r="C1124" t="inlineStr">
        <is>
          <t>contains_fiber</t>
        </is>
      </c>
      <c r="D1124" s="8" t="inlineStr">
        <is>
          <t>PASS</t>
        </is>
      </c>
      <c r="E1124" t="inlineStr">
        <is>
          <t>fiber=0.0 g/100ml</t>
        </is>
      </c>
      <c r="F1124" t="inlineStr">
        <is>
          <t>no fiber</t>
        </is>
      </c>
      <c r="G1124" t="inlineStr"/>
    </row>
    <row r="1125">
      <c r="A1125" t="inlineStr">
        <is>
          <t>59</t>
        </is>
      </c>
      <c r="B1125" t="inlineStr">
        <is>
          <t>Isosource Energy 500 ml</t>
        </is>
      </c>
      <c r="C1125" t="inlineStr">
        <is>
          <t>nutritionally_complete</t>
        </is>
      </c>
      <c r="D1125" s="10" t="inlineStr">
        <is>
          <t>UNKNOWN</t>
        </is>
      </c>
      <c r="E1125" t="inlineStr">
        <is>
          <t>N/A</t>
        </is>
      </c>
      <c r="F1125" t="inlineStr">
        <is>
          <t>True</t>
        </is>
      </c>
      <c r="G1125" t="inlineStr">
        <is>
          <t>Cannot determine 'nutritionally_complete' for this product</t>
        </is>
      </c>
    </row>
    <row r="1126">
      <c r="A1126" t="inlineStr">
        <is>
          <t>59</t>
        </is>
      </c>
      <c r="B1126" t="inlineStr">
        <is>
          <t>Isosource Energy 500 ml</t>
        </is>
      </c>
      <c r="C1126" t="inlineStr">
        <is>
          <t>formulation</t>
        </is>
      </c>
      <c r="D1126" s="8" t="inlineStr">
        <is>
          <t>PASS</t>
        </is>
      </c>
      <c r="E1126" t="inlineStr">
        <is>
          <t>liquid</t>
        </is>
      </c>
      <c r="F1126" t="inlineStr">
        <is>
          <t>liquid</t>
        </is>
      </c>
      <c r="G1126" t="inlineStr"/>
    </row>
    <row r="1127">
      <c r="A1127" t="inlineStr">
        <is>
          <t>59</t>
        </is>
      </c>
      <c r="B1127" t="inlineStr">
        <is>
          <t>Isosource Energy 500 ml</t>
        </is>
      </c>
      <c r="C1127" t="inlineStr">
        <is>
          <t>route</t>
        </is>
      </c>
      <c r="D1127" s="8" t="inlineStr">
        <is>
          <t>PASS</t>
        </is>
      </c>
      <c r="E1127" t="inlineStr">
        <is>
          <t>enteral</t>
        </is>
      </c>
      <c r="F1127" t="inlineStr">
        <is>
          <t>enteral</t>
        </is>
      </c>
      <c r="G1127" t="inlineStr"/>
    </row>
    <row r="1128">
      <c r="A1128" t="inlineStr">
        <is>
          <t>59</t>
        </is>
      </c>
      <c r="B1128" t="inlineStr">
        <is>
          <t>Isosource 2.0 Protein 500 ml</t>
        </is>
      </c>
      <c r="C1128" t="inlineStr">
        <is>
          <t>energy</t>
        </is>
      </c>
      <c r="D1128" s="8" t="inlineStr">
        <is>
          <t>PASS</t>
        </is>
      </c>
      <c r="E1128" t="inlineStr">
        <is>
          <t>200.0 kcal/100ml</t>
        </is>
      </c>
      <c r="F1128" t="inlineStr">
        <is>
          <t>&gt;= 150.0 kcal/100ml</t>
        </is>
      </c>
      <c r="G1128" t="inlineStr"/>
    </row>
    <row r="1129">
      <c r="A1129" t="inlineStr">
        <is>
          <t>59</t>
        </is>
      </c>
      <c r="B1129" t="inlineStr">
        <is>
          <t>Isosource 2.0 Protein 500 ml</t>
        </is>
      </c>
      <c r="C1129" t="inlineStr">
        <is>
          <t>osmolarity</t>
        </is>
      </c>
      <c r="D1129" s="8" t="inlineStr">
        <is>
          <t>PASS</t>
        </is>
      </c>
      <c r="E1129" t="inlineStr">
        <is>
          <t>362.0 mOsm/l</t>
        </is>
      </c>
      <c r="F1129" t="inlineStr">
        <is>
          <t>&lt;= 395.0 mOsm/l</t>
        </is>
      </c>
      <c r="G1129" t="inlineStr"/>
    </row>
    <row r="1130">
      <c r="A1130" t="inlineStr">
        <is>
          <t>59</t>
        </is>
      </c>
      <c r="B1130" t="inlineStr">
        <is>
          <t>Isosource 2.0 Protein 500 ml</t>
        </is>
      </c>
      <c r="C1130" t="inlineStr">
        <is>
          <t>protein</t>
        </is>
      </c>
      <c r="D1130" s="8" t="inlineStr">
        <is>
          <t>PASS</t>
        </is>
      </c>
      <c r="E1130" t="inlineStr">
        <is>
          <t>10.0 g/100ml</t>
        </is>
      </c>
      <c r="F1130" t="inlineStr">
        <is>
          <t>&gt;= 6.0 g/100ml</t>
        </is>
      </c>
      <c r="G1130" t="inlineStr"/>
    </row>
    <row r="1131">
      <c r="A1131" t="inlineStr">
        <is>
          <t>59</t>
        </is>
      </c>
      <c r="B1131" t="inlineStr">
        <is>
          <t>Isosource 2.0 Protein 500 ml</t>
        </is>
      </c>
      <c r="C1131" t="inlineStr">
        <is>
          <t>fat</t>
        </is>
      </c>
      <c r="D1131" s="8" t="inlineStr">
        <is>
          <t>PASS</t>
        </is>
      </c>
      <c r="E1131" t="inlineStr">
        <is>
          <t>6.7 g/100ml</t>
        </is>
      </c>
      <c r="F1131" t="inlineStr">
        <is>
          <t>&gt;= 5.8 g/100ml</t>
        </is>
      </c>
      <c r="G1131" t="inlineStr"/>
    </row>
    <row r="1132">
      <c r="A1132" t="inlineStr">
        <is>
          <t>59</t>
        </is>
      </c>
      <c r="B1132" t="inlineStr">
        <is>
          <t>Isosource 2.0 Protein 500 ml</t>
        </is>
      </c>
      <c r="C1132" t="inlineStr">
        <is>
          <t>carbohydrates</t>
        </is>
      </c>
      <c r="D1132" s="8" t="inlineStr">
        <is>
          <t>PASS</t>
        </is>
      </c>
      <c r="E1132" t="inlineStr">
        <is>
          <t>24.5 g/100ml</t>
        </is>
      </c>
      <c r="F1132" t="inlineStr">
        <is>
          <t>&gt;= 20.0 g/100ml</t>
        </is>
      </c>
      <c r="G1132" t="inlineStr"/>
    </row>
    <row r="1133">
      <c r="A1133" t="inlineStr">
        <is>
          <t>59</t>
        </is>
      </c>
      <c r="B1133" t="inlineStr">
        <is>
          <t>Isosource 2.0 Protein 500 ml</t>
        </is>
      </c>
      <c r="C1133" t="inlineStr">
        <is>
          <t>fiber</t>
        </is>
      </c>
      <c r="D1133" s="9" t="inlineStr">
        <is>
          <t>FAIL</t>
        </is>
      </c>
      <c r="E1133" t="inlineStr">
        <is>
          <t>0.0 g/100ml</t>
        </is>
      </c>
      <c r="F1133" t="inlineStr">
        <is>
          <t>&gt;= 2.0 g/100ml</t>
        </is>
      </c>
      <c r="G1133" t="inlineStr">
        <is>
          <t>0.0 does not satisfy &gt;= 2.0</t>
        </is>
      </c>
    </row>
    <row r="1134">
      <c r="A1134" t="inlineStr">
        <is>
          <t>59</t>
        </is>
      </c>
      <c r="B1134" t="inlineStr">
        <is>
          <t>Isosource 2.0 Protein 500 ml</t>
        </is>
      </c>
      <c r="C1134" t="inlineStr">
        <is>
          <t>volume</t>
        </is>
      </c>
      <c r="D1134" s="8" t="inlineStr">
        <is>
          <t>PASS</t>
        </is>
      </c>
      <c r="E1134" t="inlineStr">
        <is>
          <t>500.0 ml</t>
        </is>
      </c>
      <c r="F1134">
        <f> 500.0 ml</f>
        <v/>
      </c>
      <c r="G1134" t="inlineStr"/>
    </row>
    <row r="1135">
      <c r="A1135" t="inlineStr">
        <is>
          <t>59</t>
        </is>
      </c>
      <c r="B1135" t="inlineStr">
        <is>
          <t>Isosource 2.0 Protein 500 ml</t>
        </is>
      </c>
      <c r="C1135" t="inlineStr">
        <is>
          <t>contains_fiber</t>
        </is>
      </c>
      <c r="D1135" s="8" t="inlineStr">
        <is>
          <t>PASS</t>
        </is>
      </c>
      <c r="E1135" t="inlineStr">
        <is>
          <t>fiber=0.0 g/100ml</t>
        </is>
      </c>
      <c r="F1135" t="inlineStr">
        <is>
          <t>no fiber</t>
        </is>
      </c>
      <c r="G1135" t="inlineStr"/>
    </row>
    <row r="1136">
      <c r="A1136" t="inlineStr">
        <is>
          <t>59</t>
        </is>
      </c>
      <c r="B1136" t="inlineStr">
        <is>
          <t>Isosource 2.0 Protein 500 ml</t>
        </is>
      </c>
      <c r="C1136" t="inlineStr">
        <is>
          <t>nutritionally_complete</t>
        </is>
      </c>
      <c r="D1136" s="10" t="inlineStr">
        <is>
          <t>UNKNOWN</t>
        </is>
      </c>
      <c r="E1136" t="inlineStr">
        <is>
          <t>N/A</t>
        </is>
      </c>
      <c r="F1136" t="inlineStr">
        <is>
          <t>True</t>
        </is>
      </c>
      <c r="G1136" t="inlineStr">
        <is>
          <t>Cannot determine 'nutritionally_complete' for this product</t>
        </is>
      </c>
    </row>
    <row r="1137">
      <c r="A1137" t="inlineStr">
        <is>
          <t>59</t>
        </is>
      </c>
      <c r="B1137" t="inlineStr">
        <is>
          <t>Isosource 2.0 Protein 500 ml</t>
        </is>
      </c>
      <c r="C1137" t="inlineStr">
        <is>
          <t>formulation</t>
        </is>
      </c>
      <c r="D1137" s="8" t="inlineStr">
        <is>
          <t>PASS</t>
        </is>
      </c>
      <c r="E1137" t="inlineStr">
        <is>
          <t>liquid</t>
        </is>
      </c>
      <c r="F1137" t="inlineStr">
        <is>
          <t>liquid</t>
        </is>
      </c>
      <c r="G1137" t="inlineStr"/>
    </row>
    <row r="1138">
      <c r="A1138" t="inlineStr">
        <is>
          <t>59</t>
        </is>
      </c>
      <c r="B1138" t="inlineStr">
        <is>
          <t>Isosource 2.0 Protein 500 ml</t>
        </is>
      </c>
      <c r="C1138" t="inlineStr">
        <is>
          <t>route</t>
        </is>
      </c>
      <c r="D1138" s="8" t="inlineStr">
        <is>
          <t>PASS</t>
        </is>
      </c>
      <c r="E1138" t="inlineStr">
        <is>
          <t>enteral</t>
        </is>
      </c>
      <c r="F1138" t="inlineStr">
        <is>
          <t>enteral</t>
        </is>
      </c>
      <c r="G1138" t="inlineStr"/>
    </row>
    <row r="1139">
      <c r="A1139" t="inlineStr">
        <is>
          <t>59</t>
        </is>
      </c>
      <c r="B1139" t="inlineStr">
        <is>
          <t>Isosource Energy Fibre 500 ml</t>
        </is>
      </c>
      <c r="C1139" t="inlineStr">
        <is>
          <t>energy</t>
        </is>
      </c>
      <c r="D1139" s="8" t="inlineStr">
        <is>
          <t>PASS</t>
        </is>
      </c>
      <c r="E1139" t="inlineStr">
        <is>
          <t>160.0 kcal/100ml</t>
        </is>
      </c>
      <c r="F1139" t="inlineStr">
        <is>
          <t>&gt;= 150.0 kcal/100ml</t>
        </is>
      </c>
      <c r="G1139" t="inlineStr"/>
    </row>
    <row r="1140">
      <c r="A1140" t="inlineStr">
        <is>
          <t>59</t>
        </is>
      </c>
      <c r="B1140" t="inlineStr">
        <is>
          <t>Isosource Energy Fibre 500 ml</t>
        </is>
      </c>
      <c r="C1140" t="inlineStr">
        <is>
          <t>osmolarity</t>
        </is>
      </c>
      <c r="D1140" s="8" t="inlineStr">
        <is>
          <t>PASS</t>
        </is>
      </c>
      <c r="E1140" t="inlineStr">
        <is>
          <t>315.0 mOsm/l</t>
        </is>
      </c>
      <c r="F1140" t="inlineStr">
        <is>
          <t>&lt;= 395.0 mOsm/l</t>
        </is>
      </c>
      <c r="G1140" t="inlineStr"/>
    </row>
    <row r="1141">
      <c r="A1141" t="inlineStr">
        <is>
          <t>59</t>
        </is>
      </c>
      <c r="B1141" t="inlineStr">
        <is>
          <t>Isosource Energy Fibre 500 ml</t>
        </is>
      </c>
      <c r="C1141" t="inlineStr">
        <is>
          <t>protein</t>
        </is>
      </c>
      <c r="D1141" s="8" t="inlineStr">
        <is>
          <t>PASS</t>
        </is>
      </c>
      <c r="E1141" t="inlineStr">
        <is>
          <t>6.3 g/100ml</t>
        </is>
      </c>
      <c r="F1141" t="inlineStr">
        <is>
          <t>&gt;= 6.0 g/100ml</t>
        </is>
      </c>
      <c r="G1141" t="inlineStr"/>
    </row>
    <row r="1142">
      <c r="A1142" t="inlineStr">
        <is>
          <t>59</t>
        </is>
      </c>
      <c r="B1142" t="inlineStr">
        <is>
          <t>Isosource Energy Fibre 500 ml</t>
        </is>
      </c>
      <c r="C1142" t="inlineStr">
        <is>
          <t>fat</t>
        </is>
      </c>
      <c r="D1142" s="8" t="inlineStr">
        <is>
          <t>PASS</t>
        </is>
      </c>
      <c r="E1142" t="inlineStr">
        <is>
          <t>5.8 g/100ml</t>
        </is>
      </c>
      <c r="F1142" t="inlineStr">
        <is>
          <t>&gt;= 5.8 g/100ml</t>
        </is>
      </c>
      <c r="G1142" t="inlineStr"/>
    </row>
    <row r="1143">
      <c r="A1143" t="inlineStr">
        <is>
          <t>59</t>
        </is>
      </c>
      <c r="B1143" t="inlineStr">
        <is>
          <t>Isosource Energy Fibre 500 ml</t>
        </is>
      </c>
      <c r="C1143" t="inlineStr">
        <is>
          <t>carbohydrates</t>
        </is>
      </c>
      <c r="D1143" s="8" t="inlineStr">
        <is>
          <t>PASS</t>
        </is>
      </c>
      <c r="E1143" t="inlineStr">
        <is>
          <t>18.8 g/100ml</t>
        </is>
      </c>
      <c r="F1143" t="inlineStr">
        <is>
          <t>&gt;= 20.0 g/100ml</t>
        </is>
      </c>
      <c r="G1143" t="inlineStr"/>
    </row>
    <row r="1144">
      <c r="A1144" t="inlineStr">
        <is>
          <t>59</t>
        </is>
      </c>
      <c r="B1144" t="inlineStr">
        <is>
          <t>Isosource Energy Fibre 500 ml</t>
        </is>
      </c>
      <c r="C1144" t="inlineStr">
        <is>
          <t>fiber</t>
        </is>
      </c>
      <c r="D1144" s="9" t="inlineStr">
        <is>
          <t>FAIL</t>
        </is>
      </c>
      <c r="E1144" t="inlineStr">
        <is>
          <t>1.5 g/100ml</t>
        </is>
      </c>
      <c r="F1144" t="inlineStr">
        <is>
          <t>&gt;= 2.0 g/100ml</t>
        </is>
      </c>
      <c r="G1144" t="inlineStr">
        <is>
          <t>1.5 does not satisfy &gt;= 2.0</t>
        </is>
      </c>
    </row>
    <row r="1145">
      <c r="A1145" t="inlineStr">
        <is>
          <t>59</t>
        </is>
      </c>
      <c r="B1145" t="inlineStr">
        <is>
          <t>Isosource Energy Fibre 500 ml</t>
        </is>
      </c>
      <c r="C1145" t="inlineStr">
        <is>
          <t>volume</t>
        </is>
      </c>
      <c r="D1145" s="8" t="inlineStr">
        <is>
          <t>PASS</t>
        </is>
      </c>
      <c r="E1145" t="inlineStr">
        <is>
          <t>500.0 ml</t>
        </is>
      </c>
      <c r="F1145">
        <f> 500.0 ml</f>
        <v/>
      </c>
      <c r="G1145" t="inlineStr"/>
    </row>
    <row r="1146">
      <c r="A1146" t="inlineStr">
        <is>
          <t>59</t>
        </is>
      </c>
      <c r="B1146" t="inlineStr">
        <is>
          <t>Isosource Energy Fibre 500 ml</t>
        </is>
      </c>
      <c r="C1146" t="inlineStr">
        <is>
          <t>contains_fiber</t>
        </is>
      </c>
      <c r="D1146" s="9" t="inlineStr">
        <is>
          <t>FAIL</t>
        </is>
      </c>
      <c r="E1146" t="inlineStr">
        <is>
          <t>fiber=1.5 g/100ml</t>
        </is>
      </c>
      <c r="F1146" t="inlineStr">
        <is>
          <t>no fiber</t>
        </is>
      </c>
      <c r="G1146" t="inlineStr">
        <is>
          <t>Product contains fiber (1.5 g/100ml)</t>
        </is>
      </c>
    </row>
    <row r="1147">
      <c r="A1147" t="inlineStr">
        <is>
          <t>59</t>
        </is>
      </c>
      <c r="B1147" t="inlineStr">
        <is>
          <t>Isosource Energy Fibre 500 ml</t>
        </is>
      </c>
      <c r="C1147" t="inlineStr">
        <is>
          <t>nutritionally_complete</t>
        </is>
      </c>
      <c r="D1147" s="10" t="inlineStr">
        <is>
          <t>UNKNOWN</t>
        </is>
      </c>
      <c r="E1147" t="inlineStr">
        <is>
          <t>N/A</t>
        </is>
      </c>
      <c r="F1147" t="inlineStr">
        <is>
          <t>True</t>
        </is>
      </c>
      <c r="G1147" t="inlineStr">
        <is>
          <t>Cannot determine 'nutritionally_complete' for this product</t>
        </is>
      </c>
    </row>
    <row r="1148">
      <c r="A1148" t="inlineStr">
        <is>
          <t>59</t>
        </is>
      </c>
      <c r="B1148" t="inlineStr">
        <is>
          <t>Isosource Energy Fibre 500 ml</t>
        </is>
      </c>
      <c r="C1148" t="inlineStr">
        <is>
          <t>formulation</t>
        </is>
      </c>
      <c r="D1148" s="8" t="inlineStr">
        <is>
          <t>PASS</t>
        </is>
      </c>
      <c r="E1148" t="inlineStr">
        <is>
          <t>liquid</t>
        </is>
      </c>
      <c r="F1148" t="inlineStr">
        <is>
          <t>liquid</t>
        </is>
      </c>
      <c r="G1148" t="inlineStr"/>
    </row>
    <row r="1149">
      <c r="A1149" t="inlineStr">
        <is>
          <t>59</t>
        </is>
      </c>
      <c r="B1149" t="inlineStr">
        <is>
          <t>Isosource Energy Fibre 500 ml</t>
        </is>
      </c>
      <c r="C1149" t="inlineStr">
        <is>
          <t>route</t>
        </is>
      </c>
      <c r="D1149" s="8" t="inlineStr">
        <is>
          <t>PASS</t>
        </is>
      </c>
      <c r="E1149" t="inlineStr">
        <is>
          <t>enteral</t>
        </is>
      </c>
      <c r="F1149" t="inlineStr">
        <is>
          <t>enteral</t>
        </is>
      </c>
      <c r="G1149" t="inlineStr"/>
    </row>
    <row r="1150">
      <c r="A1150" t="inlineStr">
        <is>
          <t>60</t>
        </is>
      </c>
      <c r="B1150" t="inlineStr">
        <is>
          <t>Isosource Energy Fibre 500 ml</t>
        </is>
      </c>
      <c r="C1150" t="inlineStr">
        <is>
          <t>energy</t>
        </is>
      </c>
      <c r="D1150" s="8" t="inlineStr">
        <is>
          <t>PASS</t>
        </is>
      </c>
      <c r="E1150" t="inlineStr">
        <is>
          <t>160.0 kcal/100ml</t>
        </is>
      </c>
      <c r="F1150">
        <f> 150.0 kcal/100ml</f>
        <v/>
      </c>
      <c r="G1150" t="inlineStr"/>
    </row>
    <row r="1151">
      <c r="A1151" t="inlineStr">
        <is>
          <t>60</t>
        </is>
      </c>
      <c r="B1151" t="inlineStr">
        <is>
          <t>Isosource Energy Fibre 500 ml</t>
        </is>
      </c>
      <c r="C1151" t="inlineStr">
        <is>
          <t>osmolarity</t>
        </is>
      </c>
      <c r="D1151" s="9" t="inlineStr">
        <is>
          <t>FAIL</t>
        </is>
      </c>
      <c r="E1151" t="inlineStr">
        <is>
          <t>315.0 mOsm/l</t>
        </is>
      </c>
      <c r="F1151">
        <f> 345.0 mOsm/l</f>
        <v/>
      </c>
      <c r="G1151" t="inlineStr">
        <is>
          <t>315.0 does not satisfy = 345.0</t>
        </is>
      </c>
    </row>
    <row r="1152">
      <c r="A1152" t="inlineStr">
        <is>
          <t>60</t>
        </is>
      </c>
      <c r="B1152" t="inlineStr">
        <is>
          <t>Isosource Energy Fibre 500 ml</t>
        </is>
      </c>
      <c r="C1152" t="inlineStr">
        <is>
          <t>protein</t>
        </is>
      </c>
      <c r="D1152" s="9" t="inlineStr">
        <is>
          <t>FAIL</t>
        </is>
      </c>
      <c r="E1152" t="inlineStr">
        <is>
          <t>6.3 g/100ml</t>
        </is>
      </c>
      <c r="F1152">
        <f> 7.5 g/100ml</f>
        <v/>
      </c>
      <c r="G1152" t="inlineStr">
        <is>
          <t>6.3 does not satisfy = 7.5</t>
        </is>
      </c>
    </row>
    <row r="1153">
      <c r="A1153" t="inlineStr">
        <is>
          <t>60</t>
        </is>
      </c>
      <c r="B1153" t="inlineStr">
        <is>
          <t>Isosource Energy Fibre 500 ml</t>
        </is>
      </c>
      <c r="C1153" t="inlineStr">
        <is>
          <t>fat</t>
        </is>
      </c>
      <c r="D1153" s="8" t="inlineStr">
        <is>
          <t>PASS</t>
        </is>
      </c>
      <c r="E1153" t="inlineStr">
        <is>
          <t>5.8 g/100ml</t>
        </is>
      </c>
      <c r="F1153" t="inlineStr">
        <is>
          <t>&gt;= 5.8 g/100ml</t>
        </is>
      </c>
      <c r="G1153" t="inlineStr"/>
    </row>
    <row r="1154">
      <c r="A1154" t="inlineStr">
        <is>
          <t>60</t>
        </is>
      </c>
      <c r="B1154" t="inlineStr">
        <is>
          <t>Isosource Energy Fibre 500 ml</t>
        </is>
      </c>
      <c r="C1154" t="inlineStr">
        <is>
          <t>carbohydrates</t>
        </is>
      </c>
      <c r="D1154" s="8" t="inlineStr">
        <is>
          <t>PASS</t>
        </is>
      </c>
      <c r="E1154" t="inlineStr">
        <is>
          <t>18.8 g/100ml</t>
        </is>
      </c>
      <c r="F1154" t="inlineStr">
        <is>
          <t>&gt;= 19.0 g/100ml</t>
        </is>
      </c>
      <c r="G1154" t="inlineStr"/>
    </row>
    <row r="1155">
      <c r="A1155" t="inlineStr">
        <is>
          <t>60</t>
        </is>
      </c>
      <c r="B1155" t="inlineStr">
        <is>
          <t>Isosource Energy Fibre 500 ml</t>
        </is>
      </c>
      <c r="C1155" t="inlineStr">
        <is>
          <t>volume</t>
        </is>
      </c>
      <c r="D1155" s="8" t="inlineStr">
        <is>
          <t>PASS</t>
        </is>
      </c>
      <c r="E1155" t="inlineStr">
        <is>
          <t>500.0 ml</t>
        </is>
      </c>
      <c r="F1155">
        <f> 500.0 ml</f>
        <v/>
      </c>
      <c r="G1155" t="inlineStr"/>
    </row>
    <row r="1156">
      <c r="A1156" t="inlineStr">
        <is>
          <t>60</t>
        </is>
      </c>
      <c r="B1156" t="inlineStr">
        <is>
          <t>Isosource Energy Fibre 500 ml</t>
        </is>
      </c>
      <c r="C1156" t="inlineStr">
        <is>
          <t>contains_fiber</t>
        </is>
      </c>
      <c r="D1156" s="8" t="inlineStr">
        <is>
          <t>PASS</t>
        </is>
      </c>
      <c r="E1156" t="inlineStr">
        <is>
          <t>fiber=1.5 g/100ml</t>
        </is>
      </c>
      <c r="F1156" t="inlineStr">
        <is>
          <t>contains fiber</t>
        </is>
      </c>
      <c r="G1156" t="inlineStr"/>
    </row>
    <row r="1157">
      <c r="A1157" t="inlineStr">
        <is>
          <t>60</t>
        </is>
      </c>
      <c r="B1157" t="inlineStr">
        <is>
          <t>Isosource Energy Fibre 500 ml</t>
        </is>
      </c>
      <c r="C1157" t="inlineStr">
        <is>
          <t>nutritionally_complete</t>
        </is>
      </c>
      <c r="D1157" s="10" t="inlineStr">
        <is>
          <t>UNKNOWN</t>
        </is>
      </c>
      <c r="E1157" t="inlineStr">
        <is>
          <t>N/A</t>
        </is>
      </c>
      <c r="F1157" t="inlineStr">
        <is>
          <t>True</t>
        </is>
      </c>
      <c r="G1157" t="inlineStr">
        <is>
          <t>Cannot determine 'nutritionally_complete' for this product</t>
        </is>
      </c>
    </row>
    <row r="1158">
      <c r="A1158" t="inlineStr">
        <is>
          <t>60</t>
        </is>
      </c>
      <c r="B1158" t="inlineStr">
        <is>
          <t>Isosource Energy Fibre 500 ml</t>
        </is>
      </c>
      <c r="C1158" t="inlineStr">
        <is>
          <t>formulation</t>
        </is>
      </c>
      <c r="D1158" s="8" t="inlineStr">
        <is>
          <t>PASS</t>
        </is>
      </c>
      <c r="E1158" t="inlineStr">
        <is>
          <t>liquid</t>
        </is>
      </c>
      <c r="F1158" t="inlineStr">
        <is>
          <t>liquid</t>
        </is>
      </c>
      <c r="G1158" t="inlineStr"/>
    </row>
    <row r="1159">
      <c r="A1159" t="inlineStr">
        <is>
          <t>60</t>
        </is>
      </c>
      <c r="B1159" t="inlineStr">
        <is>
          <t>Isosource Energy Fibre 500 ml</t>
        </is>
      </c>
      <c r="C1159" t="inlineStr">
        <is>
          <t>route</t>
        </is>
      </c>
      <c r="D1159" s="8" t="inlineStr">
        <is>
          <t>PASS</t>
        </is>
      </c>
      <c r="E1159" t="inlineStr">
        <is>
          <t>enteral</t>
        </is>
      </c>
      <c r="F1159" t="inlineStr">
        <is>
          <t>enteral</t>
        </is>
      </c>
      <c r="G1159" t="inlineStr"/>
    </row>
    <row r="1160">
      <c r="A1160" t="inlineStr">
        <is>
          <t>60</t>
        </is>
      </c>
      <c r="B1160" t="inlineStr">
        <is>
          <t>Peptamen Junior Advance 500 ml</t>
        </is>
      </c>
      <c r="C1160" t="inlineStr">
        <is>
          <t>energy</t>
        </is>
      </c>
      <c r="D1160" s="8" t="inlineStr">
        <is>
          <t>PASS</t>
        </is>
      </c>
      <c r="E1160" t="inlineStr">
        <is>
          <t>151.0 kcal/100ml</t>
        </is>
      </c>
      <c r="F1160">
        <f> 150.0 kcal/100ml</f>
        <v/>
      </c>
      <c r="G1160" t="inlineStr"/>
    </row>
    <row r="1161">
      <c r="A1161" t="inlineStr">
        <is>
          <t>60</t>
        </is>
      </c>
      <c r="B1161" t="inlineStr">
        <is>
          <t>Peptamen Junior Advance 500 ml</t>
        </is>
      </c>
      <c r="C1161" t="inlineStr">
        <is>
          <t>osmolarity</t>
        </is>
      </c>
      <c r="D1161" s="9" t="inlineStr">
        <is>
          <t>FAIL</t>
        </is>
      </c>
      <c r="E1161" t="inlineStr">
        <is>
          <t>415.0 mOsm/l</t>
        </is>
      </c>
      <c r="F1161">
        <f> 345.0 mOsm/l</f>
        <v/>
      </c>
      <c r="G1161" t="inlineStr">
        <is>
          <t>415.0 does not satisfy = 345.0</t>
        </is>
      </c>
    </row>
    <row r="1162">
      <c r="A1162" t="inlineStr">
        <is>
          <t>60</t>
        </is>
      </c>
      <c r="B1162" t="inlineStr">
        <is>
          <t>Peptamen Junior Advance 500 ml</t>
        </is>
      </c>
      <c r="C1162" t="inlineStr">
        <is>
          <t>protein</t>
        </is>
      </c>
      <c r="D1162" s="9" t="inlineStr">
        <is>
          <t>FAIL</t>
        </is>
      </c>
      <c r="E1162" t="inlineStr">
        <is>
          <t>4.5 g/100ml</t>
        </is>
      </c>
      <c r="F1162">
        <f> 7.5 g/100ml</f>
        <v/>
      </c>
      <c r="G1162" t="inlineStr">
        <is>
          <t>4.5 does not satisfy = 7.5</t>
        </is>
      </c>
    </row>
    <row r="1163">
      <c r="A1163" t="inlineStr">
        <is>
          <t>60</t>
        </is>
      </c>
      <c r="B1163" t="inlineStr">
        <is>
          <t>Peptamen Junior Advance 500 ml</t>
        </is>
      </c>
      <c r="C1163" t="inlineStr">
        <is>
          <t>fat</t>
        </is>
      </c>
      <c r="D1163" s="8" t="inlineStr">
        <is>
          <t>PASS</t>
        </is>
      </c>
      <c r="E1163" t="inlineStr">
        <is>
          <t>6.6 g/100ml</t>
        </is>
      </c>
      <c r="F1163" t="inlineStr">
        <is>
          <t>&gt;= 5.8 g/100ml</t>
        </is>
      </c>
      <c r="G1163" t="inlineStr"/>
    </row>
    <row r="1164">
      <c r="A1164" t="inlineStr">
        <is>
          <t>60</t>
        </is>
      </c>
      <c r="B1164" t="inlineStr">
        <is>
          <t>Peptamen Junior Advance 500 ml</t>
        </is>
      </c>
      <c r="C1164" t="inlineStr">
        <is>
          <t>carbohydrates</t>
        </is>
      </c>
      <c r="D1164" s="8" t="inlineStr">
        <is>
          <t>PASS</t>
        </is>
      </c>
      <c r="E1164" t="inlineStr">
        <is>
          <t>18.0 g/100ml</t>
        </is>
      </c>
      <c r="F1164" t="inlineStr">
        <is>
          <t>&gt;= 19.0 g/100ml</t>
        </is>
      </c>
      <c r="G1164" t="inlineStr"/>
    </row>
    <row r="1165">
      <c r="A1165" t="inlineStr">
        <is>
          <t>60</t>
        </is>
      </c>
      <c r="B1165" t="inlineStr">
        <is>
          <t>Peptamen Junior Advance 500 ml</t>
        </is>
      </c>
      <c r="C1165" t="inlineStr">
        <is>
          <t>volume</t>
        </is>
      </c>
      <c r="D1165" s="8" t="inlineStr">
        <is>
          <t>PASS</t>
        </is>
      </c>
      <c r="E1165" t="inlineStr">
        <is>
          <t>500.0 ml</t>
        </is>
      </c>
      <c r="F1165">
        <f> 500.0 ml</f>
        <v/>
      </c>
      <c r="G1165" t="inlineStr"/>
    </row>
    <row r="1166">
      <c r="A1166" t="inlineStr">
        <is>
          <t>60</t>
        </is>
      </c>
      <c r="B1166" t="inlineStr">
        <is>
          <t>Peptamen Junior Advance 500 ml</t>
        </is>
      </c>
      <c r="C1166" t="inlineStr">
        <is>
          <t>contains_fiber</t>
        </is>
      </c>
      <c r="D1166" s="8" t="inlineStr">
        <is>
          <t>PASS</t>
        </is>
      </c>
      <c r="E1166" t="inlineStr">
        <is>
          <t>fiber=0.7 g/100ml</t>
        </is>
      </c>
      <c r="F1166" t="inlineStr">
        <is>
          <t>contains fiber</t>
        </is>
      </c>
      <c r="G1166" t="inlineStr"/>
    </row>
    <row r="1167">
      <c r="A1167" t="inlineStr">
        <is>
          <t>60</t>
        </is>
      </c>
      <c r="B1167" t="inlineStr">
        <is>
          <t>Peptamen Junior Advance 500 ml</t>
        </is>
      </c>
      <c r="C1167" t="inlineStr">
        <is>
          <t>nutritionally_complete</t>
        </is>
      </c>
      <c r="D1167" s="10" t="inlineStr">
        <is>
          <t>UNKNOWN</t>
        </is>
      </c>
      <c r="E1167" t="inlineStr">
        <is>
          <t>N/A</t>
        </is>
      </c>
      <c r="F1167" t="inlineStr">
        <is>
          <t>True</t>
        </is>
      </c>
      <c r="G1167" t="inlineStr">
        <is>
          <t>Cannot determine 'nutritionally_complete' for this product</t>
        </is>
      </c>
    </row>
    <row r="1168">
      <c r="A1168" t="inlineStr">
        <is>
          <t>60</t>
        </is>
      </c>
      <c r="B1168" t="inlineStr">
        <is>
          <t>Peptamen Junior Advance 500 ml</t>
        </is>
      </c>
      <c r="C1168" t="inlineStr">
        <is>
          <t>formulation</t>
        </is>
      </c>
      <c r="D1168" s="8" t="inlineStr">
        <is>
          <t>PASS</t>
        </is>
      </c>
      <c r="E1168" t="inlineStr">
        <is>
          <t>liquid</t>
        </is>
      </c>
      <c r="F1168" t="inlineStr">
        <is>
          <t>liquid</t>
        </is>
      </c>
      <c r="G1168" t="inlineStr"/>
    </row>
    <row r="1169">
      <c r="A1169" t="inlineStr">
        <is>
          <t>60</t>
        </is>
      </c>
      <c r="B1169" t="inlineStr">
        <is>
          <t>Peptamen Junior Advance 500 ml</t>
        </is>
      </c>
      <c r="C1169" t="inlineStr">
        <is>
          <t>route</t>
        </is>
      </c>
      <c r="D1169" s="8" t="inlineStr">
        <is>
          <t>PASS</t>
        </is>
      </c>
      <c r="E1169" t="inlineStr">
        <is>
          <t>enteral</t>
        </is>
      </c>
      <c r="F1169" t="inlineStr">
        <is>
          <t>enteral</t>
        </is>
      </c>
      <c r="G1169" t="inlineStr"/>
    </row>
    <row r="1170">
      <c r="A1170" t="inlineStr">
        <is>
          <t>60</t>
        </is>
      </c>
      <c r="B1170" t="inlineStr">
        <is>
          <t>Isosource Energy 500 ml</t>
        </is>
      </c>
      <c r="C1170" t="inlineStr">
        <is>
          <t>energy</t>
        </is>
      </c>
      <c r="D1170" s="8" t="inlineStr">
        <is>
          <t>PASS</t>
        </is>
      </c>
      <c r="E1170" t="inlineStr">
        <is>
          <t>159.0 kcal/100ml</t>
        </is>
      </c>
      <c r="F1170">
        <f> 150.0 kcal/100ml</f>
        <v/>
      </c>
      <c r="G1170" t="inlineStr"/>
    </row>
    <row r="1171">
      <c r="A1171" t="inlineStr">
        <is>
          <t>60</t>
        </is>
      </c>
      <c r="B1171" t="inlineStr">
        <is>
          <t>Isosource Energy 500 ml</t>
        </is>
      </c>
      <c r="C1171" t="inlineStr">
        <is>
          <t>osmolarity</t>
        </is>
      </c>
      <c r="D1171" s="9" t="inlineStr">
        <is>
          <t>FAIL</t>
        </is>
      </c>
      <c r="E1171" t="inlineStr">
        <is>
          <t>290.0 mOsm/l</t>
        </is>
      </c>
      <c r="F1171">
        <f> 345.0 mOsm/l</f>
        <v/>
      </c>
      <c r="G1171" t="inlineStr">
        <is>
          <t>290.0 does not satisfy = 345.0</t>
        </is>
      </c>
    </row>
    <row r="1172">
      <c r="A1172" t="inlineStr">
        <is>
          <t>60</t>
        </is>
      </c>
      <c r="B1172" t="inlineStr">
        <is>
          <t>Isosource Energy 500 ml</t>
        </is>
      </c>
      <c r="C1172" t="inlineStr">
        <is>
          <t>protein</t>
        </is>
      </c>
      <c r="D1172" s="9" t="inlineStr">
        <is>
          <t>FAIL</t>
        </is>
      </c>
      <c r="E1172" t="inlineStr">
        <is>
          <t>6.2 g/100ml</t>
        </is>
      </c>
      <c r="F1172">
        <f> 7.5 g/100ml</f>
        <v/>
      </c>
      <c r="G1172" t="inlineStr">
        <is>
          <t>6.2 does not satisfy = 7.5</t>
        </is>
      </c>
    </row>
    <row r="1173">
      <c r="A1173" t="inlineStr">
        <is>
          <t>60</t>
        </is>
      </c>
      <c r="B1173" t="inlineStr">
        <is>
          <t>Isosource Energy 500 ml</t>
        </is>
      </c>
      <c r="C1173" t="inlineStr">
        <is>
          <t>fat</t>
        </is>
      </c>
      <c r="D1173" s="8" t="inlineStr">
        <is>
          <t>PASS</t>
        </is>
      </c>
      <c r="E1173" t="inlineStr">
        <is>
          <t>5.8 g/100ml</t>
        </is>
      </c>
      <c r="F1173" t="inlineStr">
        <is>
          <t>&gt;= 5.8 g/100ml</t>
        </is>
      </c>
      <c r="G1173" t="inlineStr"/>
    </row>
    <row r="1174">
      <c r="A1174" t="inlineStr">
        <is>
          <t>60</t>
        </is>
      </c>
      <c r="B1174" t="inlineStr">
        <is>
          <t>Isosource Energy 500 ml</t>
        </is>
      </c>
      <c r="C1174" t="inlineStr">
        <is>
          <t>carbohydrates</t>
        </is>
      </c>
      <c r="D1174" s="8" t="inlineStr">
        <is>
          <t>PASS</t>
        </is>
      </c>
      <c r="E1174" t="inlineStr">
        <is>
          <t>20.0 g/100ml</t>
        </is>
      </c>
      <c r="F1174" t="inlineStr">
        <is>
          <t>&gt;= 19.0 g/100ml</t>
        </is>
      </c>
      <c r="G1174" t="inlineStr"/>
    </row>
    <row r="1175">
      <c r="A1175" t="inlineStr">
        <is>
          <t>60</t>
        </is>
      </c>
      <c r="B1175" t="inlineStr">
        <is>
          <t>Isosource Energy 500 ml</t>
        </is>
      </c>
      <c r="C1175" t="inlineStr">
        <is>
          <t>volume</t>
        </is>
      </c>
      <c r="D1175" s="8" t="inlineStr">
        <is>
          <t>PASS</t>
        </is>
      </c>
      <c r="E1175" t="inlineStr">
        <is>
          <t>500.0 ml</t>
        </is>
      </c>
      <c r="F1175">
        <f> 500.0 ml</f>
        <v/>
      </c>
      <c r="G1175" t="inlineStr"/>
    </row>
    <row r="1176">
      <c r="A1176" t="inlineStr">
        <is>
          <t>60</t>
        </is>
      </c>
      <c r="B1176" t="inlineStr">
        <is>
          <t>Isosource Energy 500 ml</t>
        </is>
      </c>
      <c r="C1176" t="inlineStr">
        <is>
          <t>contains_fiber</t>
        </is>
      </c>
      <c r="D1176" s="9" t="inlineStr">
        <is>
          <t>FAIL</t>
        </is>
      </c>
      <c r="E1176" t="inlineStr">
        <is>
          <t>fiber=0.0 g/100ml</t>
        </is>
      </c>
      <c r="F1176" t="inlineStr">
        <is>
          <t>contains fiber</t>
        </is>
      </c>
      <c r="G1176" t="inlineStr">
        <is>
          <t>Product has no/minimal fiber</t>
        </is>
      </c>
    </row>
    <row r="1177">
      <c r="A1177" t="inlineStr">
        <is>
          <t>60</t>
        </is>
      </c>
      <c r="B1177" t="inlineStr">
        <is>
          <t>Isosource Energy 500 ml</t>
        </is>
      </c>
      <c r="C1177" t="inlineStr">
        <is>
          <t>nutritionally_complete</t>
        </is>
      </c>
      <c r="D1177" s="10" t="inlineStr">
        <is>
          <t>UNKNOWN</t>
        </is>
      </c>
      <c r="E1177" t="inlineStr">
        <is>
          <t>N/A</t>
        </is>
      </c>
      <c r="F1177" t="inlineStr">
        <is>
          <t>True</t>
        </is>
      </c>
      <c r="G1177" t="inlineStr">
        <is>
          <t>Cannot determine 'nutritionally_complete' for this product</t>
        </is>
      </c>
    </row>
    <row r="1178">
      <c r="A1178" t="inlineStr">
        <is>
          <t>60</t>
        </is>
      </c>
      <c r="B1178" t="inlineStr">
        <is>
          <t>Isosource Energy 500 ml</t>
        </is>
      </c>
      <c r="C1178" t="inlineStr">
        <is>
          <t>formulation</t>
        </is>
      </c>
      <c r="D1178" s="8" t="inlineStr">
        <is>
          <t>PASS</t>
        </is>
      </c>
      <c r="E1178" t="inlineStr">
        <is>
          <t>liquid</t>
        </is>
      </c>
      <c r="F1178" t="inlineStr">
        <is>
          <t>liquid</t>
        </is>
      </c>
      <c r="G1178" t="inlineStr"/>
    </row>
    <row r="1179">
      <c r="A1179" t="inlineStr">
        <is>
          <t>60</t>
        </is>
      </c>
      <c r="B1179" t="inlineStr">
        <is>
          <t>Isosource Energy 500 ml</t>
        </is>
      </c>
      <c r="C1179" t="inlineStr">
        <is>
          <t>route</t>
        </is>
      </c>
      <c r="D1179" s="8" t="inlineStr">
        <is>
          <t>PASS</t>
        </is>
      </c>
      <c r="E1179" t="inlineStr">
        <is>
          <t>enteral</t>
        </is>
      </c>
      <c r="F1179" t="inlineStr">
        <is>
          <t>enteral</t>
        </is>
      </c>
      <c r="G1179" t="inlineStr"/>
    </row>
    <row r="1180">
      <c r="A1180" t="inlineStr">
        <is>
          <t>61</t>
        </is>
      </c>
      <c r="B1180" t="inlineStr">
        <is>
          <t>Isosource Energy 500 ml</t>
        </is>
      </c>
      <c r="C1180" t="inlineStr">
        <is>
          <t>energy</t>
        </is>
      </c>
      <c r="D1180" s="8" t="inlineStr">
        <is>
          <t>PASS</t>
        </is>
      </c>
      <c r="E1180" t="inlineStr">
        <is>
          <t>159.0 kcal/100ml</t>
        </is>
      </c>
      <c r="F1180" t="inlineStr">
        <is>
          <t>&gt;= 150.0 kcal/100ml</t>
        </is>
      </c>
      <c r="G1180" t="inlineStr"/>
    </row>
    <row r="1181">
      <c r="A1181" t="inlineStr">
        <is>
          <t>61</t>
        </is>
      </c>
      <c r="B1181" t="inlineStr">
        <is>
          <t>Isosource Energy 500 ml</t>
        </is>
      </c>
      <c r="C1181" t="inlineStr">
        <is>
          <t>osmolarity</t>
        </is>
      </c>
      <c r="D1181" s="8" t="inlineStr">
        <is>
          <t>PASS</t>
        </is>
      </c>
      <c r="E1181" t="inlineStr">
        <is>
          <t>290.0 mOsm/l</t>
        </is>
      </c>
      <c r="F1181" t="inlineStr">
        <is>
          <t>&lt;= 360.0 mOsm/l</t>
        </is>
      </c>
      <c r="G1181" t="inlineStr"/>
    </row>
    <row r="1182">
      <c r="A1182" t="inlineStr">
        <is>
          <t>61</t>
        </is>
      </c>
      <c r="B1182" t="inlineStr">
        <is>
          <t>Isosource Energy 500 ml</t>
        </is>
      </c>
      <c r="C1182" t="inlineStr">
        <is>
          <t>protein</t>
        </is>
      </c>
      <c r="D1182" s="9" t="inlineStr">
        <is>
          <t>FAIL</t>
        </is>
      </c>
      <c r="E1182" t="inlineStr">
        <is>
          <t>6.2 g/100ml</t>
        </is>
      </c>
      <c r="F1182" t="inlineStr">
        <is>
          <t>&gt;= 7.5 g/100ml</t>
        </is>
      </c>
      <c r="G1182" t="inlineStr">
        <is>
          <t>6.2 does not satisfy &gt;= 7.5</t>
        </is>
      </c>
    </row>
    <row r="1183">
      <c r="A1183" t="inlineStr">
        <is>
          <t>61</t>
        </is>
      </c>
      <c r="B1183" t="inlineStr">
        <is>
          <t>Isosource Energy 500 ml</t>
        </is>
      </c>
      <c r="C1183" t="inlineStr">
        <is>
          <t>fat</t>
        </is>
      </c>
      <c r="D1183" s="8" t="inlineStr">
        <is>
          <t>PASS</t>
        </is>
      </c>
      <c r="E1183" t="inlineStr">
        <is>
          <t>5.8 g/100ml</t>
        </is>
      </c>
      <c r="F1183" t="inlineStr">
        <is>
          <t>&gt;= 5.8 g/100ml</t>
        </is>
      </c>
      <c r="G1183" t="inlineStr"/>
    </row>
    <row r="1184">
      <c r="A1184" t="inlineStr">
        <is>
          <t>61</t>
        </is>
      </c>
      <c r="B1184" t="inlineStr">
        <is>
          <t>Isosource Energy 500 ml</t>
        </is>
      </c>
      <c r="C1184" t="inlineStr">
        <is>
          <t>carbohydrates</t>
        </is>
      </c>
      <c r="D1184" s="8" t="inlineStr">
        <is>
          <t>PASS</t>
        </is>
      </c>
      <c r="E1184" t="inlineStr">
        <is>
          <t>20.0 g/100ml</t>
        </is>
      </c>
      <c r="F1184" t="inlineStr">
        <is>
          <t>&gt;= 19.0 g/100ml</t>
        </is>
      </c>
      <c r="G1184" t="inlineStr"/>
    </row>
    <row r="1185">
      <c r="A1185" t="inlineStr">
        <is>
          <t>61</t>
        </is>
      </c>
      <c r="B1185" t="inlineStr">
        <is>
          <t>Isosource Energy 500 ml</t>
        </is>
      </c>
      <c r="C1185" t="inlineStr">
        <is>
          <t>volume</t>
        </is>
      </c>
      <c r="D1185" s="8" t="inlineStr">
        <is>
          <t>PASS</t>
        </is>
      </c>
      <c r="E1185" t="inlineStr">
        <is>
          <t>500.0 ml</t>
        </is>
      </c>
      <c r="F1185">
        <f> 500.0 ml</f>
        <v/>
      </c>
      <c r="G1185" t="inlineStr"/>
    </row>
    <row r="1186">
      <c r="A1186" t="inlineStr">
        <is>
          <t>61</t>
        </is>
      </c>
      <c r="B1186" t="inlineStr">
        <is>
          <t>Isosource Energy 500 ml</t>
        </is>
      </c>
      <c r="C1186" t="inlineStr">
        <is>
          <t>nutritionally_complete</t>
        </is>
      </c>
      <c r="D1186" s="10" t="inlineStr">
        <is>
          <t>UNKNOWN</t>
        </is>
      </c>
      <c r="E1186" t="inlineStr">
        <is>
          <t>N/A</t>
        </is>
      </c>
      <c r="F1186" t="inlineStr">
        <is>
          <t>True</t>
        </is>
      </c>
      <c r="G1186" t="inlineStr">
        <is>
          <t>Cannot determine 'nutritionally_complete' for this product</t>
        </is>
      </c>
    </row>
    <row r="1187">
      <c r="A1187" t="inlineStr">
        <is>
          <t>61</t>
        </is>
      </c>
      <c r="B1187" t="inlineStr">
        <is>
          <t>Isosource Energy 500 ml</t>
        </is>
      </c>
      <c r="C1187" t="inlineStr">
        <is>
          <t>formulation</t>
        </is>
      </c>
      <c r="D1187" s="8" t="inlineStr">
        <is>
          <t>PASS</t>
        </is>
      </c>
      <c r="E1187" t="inlineStr">
        <is>
          <t>liquid</t>
        </is>
      </c>
      <c r="F1187" t="inlineStr">
        <is>
          <t>liquid</t>
        </is>
      </c>
      <c r="G1187" t="inlineStr"/>
    </row>
    <row r="1188">
      <c r="A1188" t="inlineStr">
        <is>
          <t>61</t>
        </is>
      </c>
      <c r="B1188" t="inlineStr">
        <is>
          <t>Isosource Energy 500 ml</t>
        </is>
      </c>
      <c r="C1188" t="inlineStr">
        <is>
          <t>route</t>
        </is>
      </c>
      <c r="D1188" s="8" t="inlineStr">
        <is>
          <t>PASS</t>
        </is>
      </c>
      <c r="E1188" t="inlineStr">
        <is>
          <t>enteral</t>
        </is>
      </c>
      <c r="F1188" t="inlineStr">
        <is>
          <t>enteral</t>
        </is>
      </c>
      <c r="G1188" t="inlineStr"/>
    </row>
    <row r="1189">
      <c r="A1189" t="inlineStr">
        <is>
          <t>61</t>
        </is>
      </c>
      <c r="B1189" t="inlineStr">
        <is>
          <t>Isosource Energy Fibre 500 ml</t>
        </is>
      </c>
      <c r="C1189" t="inlineStr">
        <is>
          <t>energy</t>
        </is>
      </c>
      <c r="D1189" s="8" t="inlineStr">
        <is>
          <t>PASS</t>
        </is>
      </c>
      <c r="E1189" t="inlineStr">
        <is>
          <t>160.0 kcal/100ml</t>
        </is>
      </c>
      <c r="F1189" t="inlineStr">
        <is>
          <t>&gt;= 150.0 kcal/100ml</t>
        </is>
      </c>
      <c r="G1189" t="inlineStr"/>
    </row>
    <row r="1190">
      <c r="A1190" t="inlineStr">
        <is>
          <t>61</t>
        </is>
      </c>
      <c r="B1190" t="inlineStr">
        <is>
          <t>Isosource Energy Fibre 500 ml</t>
        </is>
      </c>
      <c r="C1190" t="inlineStr">
        <is>
          <t>osmolarity</t>
        </is>
      </c>
      <c r="D1190" s="8" t="inlineStr">
        <is>
          <t>PASS</t>
        </is>
      </c>
      <c r="E1190" t="inlineStr">
        <is>
          <t>315.0 mOsm/l</t>
        </is>
      </c>
      <c r="F1190" t="inlineStr">
        <is>
          <t>&lt;= 360.0 mOsm/l</t>
        </is>
      </c>
      <c r="G1190" t="inlineStr"/>
    </row>
    <row r="1191">
      <c r="A1191" t="inlineStr">
        <is>
          <t>61</t>
        </is>
      </c>
      <c r="B1191" t="inlineStr">
        <is>
          <t>Isosource Energy Fibre 500 ml</t>
        </is>
      </c>
      <c r="C1191" t="inlineStr">
        <is>
          <t>protein</t>
        </is>
      </c>
      <c r="D1191" s="9" t="inlineStr">
        <is>
          <t>FAIL</t>
        </is>
      </c>
      <c r="E1191" t="inlineStr">
        <is>
          <t>6.3 g/100ml</t>
        </is>
      </c>
      <c r="F1191" t="inlineStr">
        <is>
          <t>&gt;= 7.5 g/100ml</t>
        </is>
      </c>
      <c r="G1191" t="inlineStr">
        <is>
          <t>6.3 does not satisfy &gt;= 7.5</t>
        </is>
      </c>
    </row>
    <row r="1192">
      <c r="A1192" t="inlineStr">
        <is>
          <t>61</t>
        </is>
      </c>
      <c r="B1192" t="inlineStr">
        <is>
          <t>Isosource Energy Fibre 500 ml</t>
        </is>
      </c>
      <c r="C1192" t="inlineStr">
        <is>
          <t>fat</t>
        </is>
      </c>
      <c r="D1192" s="8" t="inlineStr">
        <is>
          <t>PASS</t>
        </is>
      </c>
      <c r="E1192" t="inlineStr">
        <is>
          <t>5.8 g/100ml</t>
        </is>
      </c>
      <c r="F1192" t="inlineStr">
        <is>
          <t>&gt;= 5.8 g/100ml</t>
        </is>
      </c>
      <c r="G1192" t="inlineStr"/>
    </row>
    <row r="1193">
      <c r="A1193" t="inlineStr">
        <is>
          <t>61</t>
        </is>
      </c>
      <c r="B1193" t="inlineStr">
        <is>
          <t>Isosource Energy Fibre 500 ml</t>
        </is>
      </c>
      <c r="C1193" t="inlineStr">
        <is>
          <t>carbohydrates</t>
        </is>
      </c>
      <c r="D1193" s="8" t="inlineStr">
        <is>
          <t>PASS</t>
        </is>
      </c>
      <c r="E1193" t="inlineStr">
        <is>
          <t>18.8 g/100ml</t>
        </is>
      </c>
      <c r="F1193" t="inlineStr">
        <is>
          <t>&gt;= 19.0 g/100ml</t>
        </is>
      </c>
      <c r="G1193" t="inlineStr"/>
    </row>
    <row r="1194">
      <c r="A1194" t="inlineStr">
        <is>
          <t>61</t>
        </is>
      </c>
      <c r="B1194" t="inlineStr">
        <is>
          <t>Isosource Energy Fibre 500 ml</t>
        </is>
      </c>
      <c r="C1194" t="inlineStr">
        <is>
          <t>volume</t>
        </is>
      </c>
      <c r="D1194" s="8" t="inlineStr">
        <is>
          <t>PASS</t>
        </is>
      </c>
      <c r="E1194" t="inlineStr">
        <is>
          <t>500.0 ml</t>
        </is>
      </c>
      <c r="F1194">
        <f> 500.0 ml</f>
        <v/>
      </c>
      <c r="G1194" t="inlineStr"/>
    </row>
    <row r="1195">
      <c r="A1195" t="inlineStr">
        <is>
          <t>61</t>
        </is>
      </c>
      <c r="B1195" t="inlineStr">
        <is>
          <t>Isosource Energy Fibre 500 ml</t>
        </is>
      </c>
      <c r="C1195" t="inlineStr">
        <is>
          <t>nutritionally_complete</t>
        </is>
      </c>
      <c r="D1195" s="10" t="inlineStr">
        <is>
          <t>UNKNOWN</t>
        </is>
      </c>
      <c r="E1195" t="inlineStr">
        <is>
          <t>N/A</t>
        </is>
      </c>
      <c r="F1195" t="inlineStr">
        <is>
          <t>True</t>
        </is>
      </c>
      <c r="G1195" t="inlineStr">
        <is>
          <t>Cannot determine 'nutritionally_complete' for this product</t>
        </is>
      </c>
    </row>
    <row r="1196">
      <c r="A1196" t="inlineStr">
        <is>
          <t>61</t>
        </is>
      </c>
      <c r="B1196" t="inlineStr">
        <is>
          <t>Isosource Energy Fibre 500 ml</t>
        </is>
      </c>
      <c r="C1196" t="inlineStr">
        <is>
          <t>formulation</t>
        </is>
      </c>
      <c r="D1196" s="8" t="inlineStr">
        <is>
          <t>PASS</t>
        </is>
      </c>
      <c r="E1196" t="inlineStr">
        <is>
          <t>liquid</t>
        </is>
      </c>
      <c r="F1196" t="inlineStr">
        <is>
          <t>liquid</t>
        </is>
      </c>
      <c r="G1196" t="inlineStr"/>
    </row>
    <row r="1197">
      <c r="A1197" t="inlineStr">
        <is>
          <t>61</t>
        </is>
      </c>
      <c r="B1197" t="inlineStr">
        <is>
          <t>Isosource Energy Fibre 500 ml</t>
        </is>
      </c>
      <c r="C1197" t="inlineStr">
        <is>
          <t>route</t>
        </is>
      </c>
      <c r="D1197" s="8" t="inlineStr">
        <is>
          <t>PASS</t>
        </is>
      </c>
      <c r="E1197" t="inlineStr">
        <is>
          <t>enteral</t>
        </is>
      </c>
      <c r="F1197" t="inlineStr">
        <is>
          <t>enteral</t>
        </is>
      </c>
      <c r="G1197" t="inlineStr"/>
    </row>
    <row r="1198">
      <c r="A1198" t="inlineStr">
        <is>
          <t>61</t>
        </is>
      </c>
      <c r="B1198" t="inlineStr">
        <is>
          <t>Isosource 2.0 Protein Fibre 500 ml</t>
        </is>
      </c>
      <c r="C1198" t="inlineStr">
        <is>
          <t>energy</t>
        </is>
      </c>
      <c r="D1198" s="8" t="inlineStr">
        <is>
          <t>PASS</t>
        </is>
      </c>
      <c r="E1198" t="inlineStr">
        <is>
          <t>200.0 kcal/100ml</t>
        </is>
      </c>
      <c r="F1198" t="inlineStr">
        <is>
          <t>&gt;= 150.0 kcal/100ml</t>
        </is>
      </c>
      <c r="G1198" t="inlineStr"/>
    </row>
    <row r="1199">
      <c r="A1199" t="inlineStr">
        <is>
          <t>61</t>
        </is>
      </c>
      <c r="B1199" t="inlineStr">
        <is>
          <t>Isosource 2.0 Protein Fibre 500 ml</t>
        </is>
      </c>
      <c r="C1199" t="inlineStr">
        <is>
          <t>osmolarity</t>
        </is>
      </c>
      <c r="D1199" s="9" t="inlineStr">
        <is>
          <t>FAIL</t>
        </is>
      </c>
      <c r="E1199" t="inlineStr">
        <is>
          <t>397.0 mOsm/l</t>
        </is>
      </c>
      <c r="F1199" t="inlineStr">
        <is>
          <t>&lt;= 360.0 mOsm/l</t>
        </is>
      </c>
      <c r="G1199" t="inlineStr">
        <is>
          <t>397.0 does not satisfy &lt;= 360.0</t>
        </is>
      </c>
    </row>
    <row r="1200">
      <c r="A1200" t="inlineStr">
        <is>
          <t>61</t>
        </is>
      </c>
      <c r="B1200" t="inlineStr">
        <is>
          <t>Isosource 2.0 Protein Fibre 500 ml</t>
        </is>
      </c>
      <c r="C1200" t="inlineStr">
        <is>
          <t>protein</t>
        </is>
      </c>
      <c r="D1200" s="8" t="inlineStr">
        <is>
          <t>PASS</t>
        </is>
      </c>
      <c r="E1200" t="inlineStr">
        <is>
          <t>10.0 g/100ml</t>
        </is>
      </c>
      <c r="F1200" t="inlineStr">
        <is>
          <t>&gt;= 7.5 g/100ml</t>
        </is>
      </c>
      <c r="G1200" t="inlineStr"/>
    </row>
    <row r="1201">
      <c r="A1201" t="inlineStr">
        <is>
          <t>61</t>
        </is>
      </c>
      <c r="B1201" t="inlineStr">
        <is>
          <t>Isosource 2.0 Protein Fibre 500 ml</t>
        </is>
      </c>
      <c r="C1201" t="inlineStr">
        <is>
          <t>fat</t>
        </is>
      </c>
      <c r="D1201" s="8" t="inlineStr">
        <is>
          <t>PASS</t>
        </is>
      </c>
      <c r="E1201" t="inlineStr">
        <is>
          <t>6.7 g/100ml</t>
        </is>
      </c>
      <c r="F1201" t="inlineStr">
        <is>
          <t>&gt;= 5.8 g/100ml</t>
        </is>
      </c>
      <c r="G1201" t="inlineStr"/>
    </row>
    <row r="1202">
      <c r="A1202" t="inlineStr">
        <is>
          <t>61</t>
        </is>
      </c>
      <c r="B1202" t="inlineStr">
        <is>
          <t>Isosource 2.0 Protein Fibre 500 ml</t>
        </is>
      </c>
      <c r="C1202" t="inlineStr">
        <is>
          <t>carbohydrates</t>
        </is>
      </c>
      <c r="D1202" s="8" t="inlineStr">
        <is>
          <t>PASS</t>
        </is>
      </c>
      <c r="E1202" t="inlineStr">
        <is>
          <t>24.0 g/100ml</t>
        </is>
      </c>
      <c r="F1202" t="inlineStr">
        <is>
          <t>&gt;= 19.0 g/100ml</t>
        </is>
      </c>
      <c r="G1202" t="inlineStr"/>
    </row>
    <row r="1203">
      <c r="A1203" t="inlineStr">
        <is>
          <t>61</t>
        </is>
      </c>
      <c r="B1203" t="inlineStr">
        <is>
          <t>Isosource 2.0 Protein Fibre 500 ml</t>
        </is>
      </c>
      <c r="C1203" t="inlineStr">
        <is>
          <t>volume</t>
        </is>
      </c>
      <c r="D1203" s="8" t="inlineStr">
        <is>
          <t>PASS</t>
        </is>
      </c>
      <c r="E1203" t="inlineStr">
        <is>
          <t>500.0 ml</t>
        </is>
      </c>
      <c r="F1203">
        <f> 500.0 ml</f>
        <v/>
      </c>
      <c r="G1203" t="inlineStr"/>
    </row>
    <row r="1204">
      <c r="A1204" t="inlineStr">
        <is>
          <t>61</t>
        </is>
      </c>
      <c r="B1204" t="inlineStr">
        <is>
          <t>Isosource 2.0 Protein Fibre 500 ml</t>
        </is>
      </c>
      <c r="C1204" t="inlineStr">
        <is>
          <t>nutritionally_complete</t>
        </is>
      </c>
      <c r="D1204" s="10" t="inlineStr">
        <is>
          <t>UNKNOWN</t>
        </is>
      </c>
      <c r="E1204" t="inlineStr">
        <is>
          <t>N/A</t>
        </is>
      </c>
      <c r="F1204" t="inlineStr">
        <is>
          <t>True</t>
        </is>
      </c>
      <c r="G1204" t="inlineStr">
        <is>
          <t>Cannot determine 'nutritionally_complete' for this product</t>
        </is>
      </c>
    </row>
    <row r="1205">
      <c r="A1205" t="inlineStr">
        <is>
          <t>61</t>
        </is>
      </c>
      <c r="B1205" t="inlineStr">
        <is>
          <t>Isosource 2.0 Protein Fibre 500 ml</t>
        </is>
      </c>
      <c r="C1205" t="inlineStr">
        <is>
          <t>formulation</t>
        </is>
      </c>
      <c r="D1205" s="8" t="inlineStr">
        <is>
          <t>PASS</t>
        </is>
      </c>
      <c r="E1205" t="inlineStr">
        <is>
          <t>liquid</t>
        </is>
      </c>
      <c r="F1205" t="inlineStr">
        <is>
          <t>liquid</t>
        </is>
      </c>
      <c r="G1205" t="inlineStr"/>
    </row>
    <row r="1206">
      <c r="A1206" t="inlineStr">
        <is>
          <t>61</t>
        </is>
      </c>
      <c r="B1206" t="inlineStr">
        <is>
          <t>Isosource 2.0 Protein Fibre 500 ml</t>
        </is>
      </c>
      <c r="C1206" t="inlineStr">
        <is>
          <t>route</t>
        </is>
      </c>
      <c r="D1206" s="8" t="inlineStr">
        <is>
          <t>PASS</t>
        </is>
      </c>
      <c r="E1206" t="inlineStr">
        <is>
          <t>enteral</t>
        </is>
      </c>
      <c r="F1206" t="inlineStr">
        <is>
          <t>enteral</t>
        </is>
      </c>
      <c r="G1206" t="inlineStr"/>
    </row>
    <row r="1207">
      <c r="A1207" t="inlineStr">
        <is>
          <t>62</t>
        </is>
      </c>
      <c r="B1207" t="inlineStr">
        <is>
          <t>Isosource Energy Fibre 500 ml</t>
        </is>
      </c>
      <c r="C1207" t="inlineStr">
        <is>
          <t>energy</t>
        </is>
      </c>
      <c r="D1207" s="8" t="inlineStr">
        <is>
          <t>PASS</t>
        </is>
      </c>
      <c r="E1207" t="inlineStr">
        <is>
          <t>160.0 kcal/100ml</t>
        </is>
      </c>
      <c r="F1207">
        <f> 150.0 kcal/100ml</f>
        <v/>
      </c>
      <c r="G1207" t="inlineStr"/>
    </row>
    <row r="1208">
      <c r="A1208" t="inlineStr">
        <is>
          <t>62</t>
        </is>
      </c>
      <c r="B1208" t="inlineStr">
        <is>
          <t>Isosource Energy Fibre 500 ml</t>
        </is>
      </c>
      <c r="C1208" t="inlineStr">
        <is>
          <t>osmolarity</t>
        </is>
      </c>
      <c r="D1208" s="9" t="inlineStr">
        <is>
          <t>FAIL</t>
        </is>
      </c>
      <c r="E1208" t="inlineStr">
        <is>
          <t>315.0 mOsm/l</t>
        </is>
      </c>
      <c r="F1208">
        <f> 440.0 mOsm/l</f>
        <v/>
      </c>
      <c r="G1208" t="inlineStr">
        <is>
          <t>315.0 does not satisfy = 440.0</t>
        </is>
      </c>
    </row>
    <row r="1209">
      <c r="A1209" t="inlineStr">
        <is>
          <t>62</t>
        </is>
      </c>
      <c r="B1209" t="inlineStr">
        <is>
          <t>Isosource Energy Fibre 500 ml</t>
        </is>
      </c>
      <c r="C1209" t="inlineStr">
        <is>
          <t>protein</t>
        </is>
      </c>
      <c r="D1209" s="9" t="inlineStr">
        <is>
          <t>FAIL</t>
        </is>
      </c>
      <c r="E1209" t="inlineStr">
        <is>
          <t>6.3 g/100ml</t>
        </is>
      </c>
      <c r="F1209">
        <f> 7.5 g/100ml</f>
        <v/>
      </c>
      <c r="G1209" t="inlineStr">
        <is>
          <t>6.3 does not satisfy = 7.5</t>
        </is>
      </c>
    </row>
    <row r="1210">
      <c r="A1210" t="inlineStr">
        <is>
          <t>62</t>
        </is>
      </c>
      <c r="B1210" t="inlineStr">
        <is>
          <t>Isosource Energy Fibre 500 ml</t>
        </is>
      </c>
      <c r="C1210" t="inlineStr">
        <is>
          <t>fat</t>
        </is>
      </c>
      <c r="D1210" s="8" t="inlineStr">
        <is>
          <t>PASS</t>
        </is>
      </c>
      <c r="E1210" t="inlineStr">
        <is>
          <t>5.8 g/100ml</t>
        </is>
      </c>
      <c r="F1210" t="inlineStr">
        <is>
          <t>&gt;= 5.8 g/100ml</t>
        </is>
      </c>
      <c r="G1210" t="inlineStr"/>
    </row>
    <row r="1211">
      <c r="A1211" t="inlineStr">
        <is>
          <t>62</t>
        </is>
      </c>
      <c r="B1211" t="inlineStr">
        <is>
          <t>Isosource Energy Fibre 500 ml</t>
        </is>
      </c>
      <c r="C1211" t="inlineStr">
        <is>
          <t>carbohydrates</t>
        </is>
      </c>
      <c r="D1211" s="8" t="inlineStr">
        <is>
          <t>PASS</t>
        </is>
      </c>
      <c r="E1211" t="inlineStr">
        <is>
          <t>18.8 g/100ml</t>
        </is>
      </c>
      <c r="F1211" t="inlineStr">
        <is>
          <t>&gt;= 19.0 g/100ml</t>
        </is>
      </c>
      <c r="G1211" t="inlineStr"/>
    </row>
    <row r="1212">
      <c r="A1212" t="inlineStr">
        <is>
          <t>62</t>
        </is>
      </c>
      <c r="B1212" t="inlineStr">
        <is>
          <t>Isosource Energy Fibre 500 ml</t>
        </is>
      </c>
      <c r="C1212" t="inlineStr">
        <is>
          <t>fiber</t>
        </is>
      </c>
      <c r="D1212" s="9" t="inlineStr">
        <is>
          <t>FAIL</t>
        </is>
      </c>
      <c r="E1212" t="inlineStr">
        <is>
          <t>1.5 g/100ml</t>
        </is>
      </c>
      <c r="F1212">
        <f> 2.0 g/100ml</f>
        <v/>
      </c>
      <c r="G1212" t="inlineStr">
        <is>
          <t>1.5 does not satisfy = 2.0</t>
        </is>
      </c>
    </row>
    <row r="1213">
      <c r="A1213" t="inlineStr">
        <is>
          <t>62</t>
        </is>
      </c>
      <c r="B1213" t="inlineStr">
        <is>
          <t>Isosource Energy Fibre 500 ml</t>
        </is>
      </c>
      <c r="C1213" t="inlineStr">
        <is>
          <t>volume</t>
        </is>
      </c>
      <c r="D1213" s="8" t="inlineStr">
        <is>
          <t>PASS</t>
        </is>
      </c>
      <c r="E1213" t="inlineStr">
        <is>
          <t>500.0 ml</t>
        </is>
      </c>
      <c r="F1213">
        <f> 500.0 ml</f>
        <v/>
      </c>
      <c r="G1213" t="inlineStr"/>
    </row>
    <row r="1214">
      <c r="A1214" t="inlineStr">
        <is>
          <t>62</t>
        </is>
      </c>
      <c r="B1214" t="inlineStr">
        <is>
          <t>Isosource Energy Fibre 500 ml</t>
        </is>
      </c>
      <c r="C1214" t="inlineStr">
        <is>
          <t>contains_fiber</t>
        </is>
      </c>
      <c r="D1214" s="8" t="inlineStr">
        <is>
          <t>PASS</t>
        </is>
      </c>
      <c r="E1214" t="inlineStr">
        <is>
          <t>fiber=1.5 g/100ml</t>
        </is>
      </c>
      <c r="F1214" t="inlineStr">
        <is>
          <t>contains fiber</t>
        </is>
      </c>
      <c r="G1214" t="inlineStr"/>
    </row>
    <row r="1215">
      <c r="A1215" t="inlineStr">
        <is>
          <t>62</t>
        </is>
      </c>
      <c r="B1215" t="inlineStr">
        <is>
          <t>Isosource Energy Fibre 500 ml</t>
        </is>
      </c>
      <c r="C1215" t="inlineStr">
        <is>
          <t>nutritionally_complete</t>
        </is>
      </c>
      <c r="D1215" s="10" t="inlineStr">
        <is>
          <t>UNKNOWN</t>
        </is>
      </c>
      <c r="E1215" t="inlineStr">
        <is>
          <t>N/A</t>
        </is>
      </c>
      <c r="F1215" t="inlineStr">
        <is>
          <t>True</t>
        </is>
      </c>
      <c r="G1215" t="inlineStr">
        <is>
          <t>Cannot determine 'nutritionally_complete' for this product</t>
        </is>
      </c>
    </row>
    <row r="1216">
      <c r="A1216" t="inlineStr">
        <is>
          <t>62</t>
        </is>
      </c>
      <c r="B1216" t="inlineStr">
        <is>
          <t>Isosource Energy Fibre 500 ml</t>
        </is>
      </c>
      <c r="C1216" t="inlineStr">
        <is>
          <t>formulation</t>
        </is>
      </c>
      <c r="D1216" s="8" t="inlineStr">
        <is>
          <t>PASS</t>
        </is>
      </c>
      <c r="E1216" t="inlineStr">
        <is>
          <t>liquid</t>
        </is>
      </c>
      <c r="F1216" t="inlineStr">
        <is>
          <t>liquid</t>
        </is>
      </c>
      <c r="G1216" t="inlineStr"/>
    </row>
    <row r="1217">
      <c r="A1217" t="inlineStr">
        <is>
          <t>62</t>
        </is>
      </c>
      <c r="B1217" t="inlineStr">
        <is>
          <t>Isosource Energy Fibre 500 ml</t>
        </is>
      </c>
      <c r="C1217" t="inlineStr">
        <is>
          <t>route</t>
        </is>
      </c>
      <c r="D1217" s="8" t="inlineStr">
        <is>
          <t>PASS</t>
        </is>
      </c>
      <c r="E1217" t="inlineStr">
        <is>
          <t>enteral</t>
        </is>
      </c>
      <c r="F1217" t="inlineStr">
        <is>
          <t>enteral</t>
        </is>
      </c>
      <c r="G1217" t="inlineStr"/>
    </row>
    <row r="1218">
      <c r="A1218" t="inlineStr">
        <is>
          <t>62</t>
        </is>
      </c>
      <c r="B1218" t="inlineStr">
        <is>
          <t>Isosource 2.0 Protein Fibre 500 ml</t>
        </is>
      </c>
      <c r="C1218" t="inlineStr">
        <is>
          <t>energy</t>
        </is>
      </c>
      <c r="D1218" s="9" t="inlineStr">
        <is>
          <t>FAIL</t>
        </is>
      </c>
      <c r="E1218" t="inlineStr">
        <is>
          <t>200.0 kcal/100ml</t>
        </is>
      </c>
      <c r="F1218">
        <f> 150.0 kcal/100ml</f>
        <v/>
      </c>
      <c r="G1218" t="inlineStr">
        <is>
          <t>200.0 does not satisfy = 150.0</t>
        </is>
      </c>
    </row>
    <row r="1219">
      <c r="A1219" t="inlineStr">
        <is>
          <t>62</t>
        </is>
      </c>
      <c r="B1219" t="inlineStr">
        <is>
          <t>Isosource 2.0 Protein Fibre 500 ml</t>
        </is>
      </c>
      <c r="C1219" t="inlineStr">
        <is>
          <t>osmolarity</t>
        </is>
      </c>
      <c r="D1219" s="9" t="inlineStr">
        <is>
          <t>FAIL</t>
        </is>
      </c>
      <c r="E1219" t="inlineStr">
        <is>
          <t>397.0 mOsm/l</t>
        </is>
      </c>
      <c r="F1219">
        <f> 440.0 mOsm/l</f>
        <v/>
      </c>
      <c r="G1219" t="inlineStr">
        <is>
          <t>397.0 does not satisfy = 440.0</t>
        </is>
      </c>
    </row>
    <row r="1220">
      <c r="A1220" t="inlineStr">
        <is>
          <t>62</t>
        </is>
      </c>
      <c r="B1220" t="inlineStr">
        <is>
          <t>Isosource 2.0 Protein Fibre 500 ml</t>
        </is>
      </c>
      <c r="C1220" t="inlineStr">
        <is>
          <t>protein</t>
        </is>
      </c>
      <c r="D1220" s="9" t="inlineStr">
        <is>
          <t>FAIL</t>
        </is>
      </c>
      <c r="E1220" t="inlineStr">
        <is>
          <t>10.0 g/100ml</t>
        </is>
      </c>
      <c r="F1220">
        <f> 7.5 g/100ml</f>
        <v/>
      </c>
      <c r="G1220" t="inlineStr">
        <is>
          <t>10.0 does not satisfy = 7.5</t>
        </is>
      </c>
    </row>
    <row r="1221">
      <c r="A1221" t="inlineStr">
        <is>
          <t>62</t>
        </is>
      </c>
      <c r="B1221" t="inlineStr">
        <is>
          <t>Isosource 2.0 Protein Fibre 500 ml</t>
        </is>
      </c>
      <c r="C1221" t="inlineStr">
        <is>
          <t>fat</t>
        </is>
      </c>
      <c r="D1221" s="8" t="inlineStr">
        <is>
          <t>PASS</t>
        </is>
      </c>
      <c r="E1221" t="inlineStr">
        <is>
          <t>6.7 g/100ml</t>
        </is>
      </c>
      <c r="F1221" t="inlineStr">
        <is>
          <t>&gt;= 5.8 g/100ml</t>
        </is>
      </c>
      <c r="G1221" t="inlineStr"/>
    </row>
    <row r="1222">
      <c r="A1222" t="inlineStr">
        <is>
          <t>62</t>
        </is>
      </c>
      <c r="B1222" t="inlineStr">
        <is>
          <t>Isosource 2.0 Protein Fibre 500 ml</t>
        </is>
      </c>
      <c r="C1222" t="inlineStr">
        <is>
          <t>carbohydrates</t>
        </is>
      </c>
      <c r="D1222" s="8" t="inlineStr">
        <is>
          <t>PASS</t>
        </is>
      </c>
      <c r="E1222" t="inlineStr">
        <is>
          <t>24.0 g/100ml</t>
        </is>
      </c>
      <c r="F1222" t="inlineStr">
        <is>
          <t>&gt;= 19.0 g/100ml</t>
        </is>
      </c>
      <c r="G1222" t="inlineStr"/>
    </row>
    <row r="1223">
      <c r="A1223" t="inlineStr">
        <is>
          <t>62</t>
        </is>
      </c>
      <c r="B1223" t="inlineStr">
        <is>
          <t>Isosource 2.0 Protein Fibre 500 ml</t>
        </is>
      </c>
      <c r="C1223" t="inlineStr">
        <is>
          <t>fiber</t>
        </is>
      </c>
      <c r="D1223" s="8" t="inlineStr">
        <is>
          <t>PASS</t>
        </is>
      </c>
      <c r="E1223" t="inlineStr">
        <is>
          <t>2.0 g/100ml</t>
        </is>
      </c>
      <c r="F1223">
        <f> 2.0 g/100ml</f>
        <v/>
      </c>
      <c r="G1223" t="inlineStr"/>
    </row>
    <row r="1224">
      <c r="A1224" t="inlineStr">
        <is>
          <t>62</t>
        </is>
      </c>
      <c r="B1224" t="inlineStr">
        <is>
          <t>Isosource 2.0 Protein Fibre 500 ml</t>
        </is>
      </c>
      <c r="C1224" t="inlineStr">
        <is>
          <t>volume</t>
        </is>
      </c>
      <c r="D1224" s="8" t="inlineStr">
        <is>
          <t>PASS</t>
        </is>
      </c>
      <c r="E1224" t="inlineStr">
        <is>
          <t>500.0 ml</t>
        </is>
      </c>
      <c r="F1224">
        <f> 500.0 ml</f>
        <v/>
      </c>
      <c r="G1224" t="inlineStr"/>
    </row>
    <row r="1225">
      <c r="A1225" t="inlineStr">
        <is>
          <t>62</t>
        </is>
      </c>
      <c r="B1225" t="inlineStr">
        <is>
          <t>Isosource 2.0 Protein Fibre 500 ml</t>
        </is>
      </c>
      <c r="C1225" t="inlineStr">
        <is>
          <t>contains_fiber</t>
        </is>
      </c>
      <c r="D1225" s="8" t="inlineStr">
        <is>
          <t>PASS</t>
        </is>
      </c>
      <c r="E1225" t="inlineStr">
        <is>
          <t>fiber=2.0 g/100ml</t>
        </is>
      </c>
      <c r="F1225" t="inlineStr">
        <is>
          <t>contains fiber</t>
        </is>
      </c>
      <c r="G1225" t="inlineStr"/>
    </row>
    <row r="1226">
      <c r="A1226" t="inlineStr">
        <is>
          <t>62</t>
        </is>
      </c>
      <c r="B1226" t="inlineStr">
        <is>
          <t>Isosource 2.0 Protein Fibre 500 ml</t>
        </is>
      </c>
      <c r="C1226" t="inlineStr">
        <is>
          <t>nutritionally_complete</t>
        </is>
      </c>
      <c r="D1226" s="10" t="inlineStr">
        <is>
          <t>UNKNOWN</t>
        </is>
      </c>
      <c r="E1226" t="inlineStr">
        <is>
          <t>N/A</t>
        </is>
      </c>
      <c r="F1226" t="inlineStr">
        <is>
          <t>True</t>
        </is>
      </c>
      <c r="G1226" t="inlineStr">
        <is>
          <t>Cannot determine 'nutritionally_complete' for this product</t>
        </is>
      </c>
    </row>
    <row r="1227">
      <c r="A1227" t="inlineStr">
        <is>
          <t>62</t>
        </is>
      </c>
      <c r="B1227" t="inlineStr">
        <is>
          <t>Isosource 2.0 Protein Fibre 500 ml</t>
        </is>
      </c>
      <c r="C1227" t="inlineStr">
        <is>
          <t>formulation</t>
        </is>
      </c>
      <c r="D1227" s="8" t="inlineStr">
        <is>
          <t>PASS</t>
        </is>
      </c>
      <c r="E1227" t="inlineStr">
        <is>
          <t>liquid</t>
        </is>
      </c>
      <c r="F1227" t="inlineStr">
        <is>
          <t>liquid</t>
        </is>
      </c>
      <c r="G1227" t="inlineStr"/>
    </row>
    <row r="1228">
      <c r="A1228" t="inlineStr">
        <is>
          <t>62</t>
        </is>
      </c>
      <c r="B1228" t="inlineStr">
        <is>
          <t>Isosource 2.0 Protein Fibre 500 ml</t>
        </is>
      </c>
      <c r="C1228" t="inlineStr">
        <is>
          <t>route</t>
        </is>
      </c>
      <c r="D1228" s="8" t="inlineStr">
        <is>
          <t>PASS</t>
        </is>
      </c>
      <c r="E1228" t="inlineStr">
        <is>
          <t>enteral</t>
        </is>
      </c>
      <c r="F1228" t="inlineStr">
        <is>
          <t>enteral</t>
        </is>
      </c>
      <c r="G1228" t="inlineStr"/>
    </row>
    <row r="1229">
      <c r="A1229" t="inlineStr">
        <is>
          <t>62</t>
        </is>
      </c>
      <c r="B1229" t="inlineStr">
        <is>
          <t>Peptamen Junior Advance 500 ml</t>
        </is>
      </c>
      <c r="C1229" t="inlineStr">
        <is>
          <t>energy</t>
        </is>
      </c>
      <c r="D1229" s="8" t="inlineStr">
        <is>
          <t>PASS</t>
        </is>
      </c>
      <c r="E1229" t="inlineStr">
        <is>
          <t>151.0 kcal/100ml</t>
        </is>
      </c>
      <c r="F1229">
        <f> 150.0 kcal/100ml</f>
        <v/>
      </c>
      <c r="G1229" t="inlineStr"/>
    </row>
    <row r="1230">
      <c r="A1230" t="inlineStr">
        <is>
          <t>62</t>
        </is>
      </c>
      <c r="B1230" t="inlineStr">
        <is>
          <t>Peptamen Junior Advance 500 ml</t>
        </is>
      </c>
      <c r="C1230" t="inlineStr">
        <is>
          <t>osmolarity</t>
        </is>
      </c>
      <c r="D1230" s="9" t="inlineStr">
        <is>
          <t>FAIL</t>
        </is>
      </c>
      <c r="E1230" t="inlineStr">
        <is>
          <t>415.0 mOsm/l</t>
        </is>
      </c>
      <c r="F1230">
        <f> 440.0 mOsm/l</f>
        <v/>
      </c>
      <c r="G1230" t="inlineStr">
        <is>
          <t>415.0 does not satisfy = 440.0</t>
        </is>
      </c>
    </row>
    <row r="1231">
      <c r="A1231" t="inlineStr">
        <is>
          <t>62</t>
        </is>
      </c>
      <c r="B1231" t="inlineStr">
        <is>
          <t>Peptamen Junior Advance 500 ml</t>
        </is>
      </c>
      <c r="C1231" t="inlineStr">
        <is>
          <t>protein</t>
        </is>
      </c>
      <c r="D1231" s="9" t="inlineStr">
        <is>
          <t>FAIL</t>
        </is>
      </c>
      <c r="E1231" t="inlineStr">
        <is>
          <t>4.5 g/100ml</t>
        </is>
      </c>
      <c r="F1231">
        <f> 7.5 g/100ml</f>
        <v/>
      </c>
      <c r="G1231" t="inlineStr">
        <is>
          <t>4.5 does not satisfy = 7.5</t>
        </is>
      </c>
    </row>
    <row r="1232">
      <c r="A1232" t="inlineStr">
        <is>
          <t>62</t>
        </is>
      </c>
      <c r="B1232" t="inlineStr">
        <is>
          <t>Peptamen Junior Advance 500 ml</t>
        </is>
      </c>
      <c r="C1232" t="inlineStr">
        <is>
          <t>fat</t>
        </is>
      </c>
      <c r="D1232" s="8" t="inlineStr">
        <is>
          <t>PASS</t>
        </is>
      </c>
      <c r="E1232" t="inlineStr">
        <is>
          <t>6.6 g/100ml</t>
        </is>
      </c>
      <c r="F1232" t="inlineStr">
        <is>
          <t>&gt;= 5.8 g/100ml</t>
        </is>
      </c>
      <c r="G1232" t="inlineStr"/>
    </row>
    <row r="1233">
      <c r="A1233" t="inlineStr">
        <is>
          <t>62</t>
        </is>
      </c>
      <c r="B1233" t="inlineStr">
        <is>
          <t>Peptamen Junior Advance 500 ml</t>
        </is>
      </c>
      <c r="C1233" t="inlineStr">
        <is>
          <t>carbohydrates</t>
        </is>
      </c>
      <c r="D1233" s="8" t="inlineStr">
        <is>
          <t>PASS</t>
        </is>
      </c>
      <c r="E1233" t="inlineStr">
        <is>
          <t>18.0 g/100ml</t>
        </is>
      </c>
      <c r="F1233" t="inlineStr">
        <is>
          <t>&gt;= 19.0 g/100ml</t>
        </is>
      </c>
      <c r="G1233" t="inlineStr"/>
    </row>
    <row r="1234">
      <c r="A1234" t="inlineStr">
        <is>
          <t>62</t>
        </is>
      </c>
      <c r="B1234" t="inlineStr">
        <is>
          <t>Peptamen Junior Advance 500 ml</t>
        </is>
      </c>
      <c r="C1234" t="inlineStr">
        <is>
          <t>fiber</t>
        </is>
      </c>
      <c r="D1234" s="9" t="inlineStr">
        <is>
          <t>FAIL</t>
        </is>
      </c>
      <c r="E1234" t="inlineStr">
        <is>
          <t>0.7 g/100ml</t>
        </is>
      </c>
      <c r="F1234">
        <f> 2.0 g/100ml</f>
        <v/>
      </c>
      <c r="G1234" t="inlineStr">
        <is>
          <t>0.7 does not satisfy = 2.0</t>
        </is>
      </c>
    </row>
    <row r="1235">
      <c r="A1235" t="inlineStr">
        <is>
          <t>62</t>
        </is>
      </c>
      <c r="B1235" t="inlineStr">
        <is>
          <t>Peptamen Junior Advance 500 ml</t>
        </is>
      </c>
      <c r="C1235" t="inlineStr">
        <is>
          <t>volume</t>
        </is>
      </c>
      <c r="D1235" s="8" t="inlineStr">
        <is>
          <t>PASS</t>
        </is>
      </c>
      <c r="E1235" t="inlineStr">
        <is>
          <t>500.0 ml</t>
        </is>
      </c>
      <c r="F1235">
        <f> 500.0 ml</f>
        <v/>
      </c>
      <c r="G1235" t="inlineStr"/>
    </row>
    <row r="1236">
      <c r="A1236" t="inlineStr">
        <is>
          <t>62</t>
        </is>
      </c>
      <c r="B1236" t="inlineStr">
        <is>
          <t>Peptamen Junior Advance 500 ml</t>
        </is>
      </c>
      <c r="C1236" t="inlineStr">
        <is>
          <t>contains_fiber</t>
        </is>
      </c>
      <c r="D1236" s="8" t="inlineStr">
        <is>
          <t>PASS</t>
        </is>
      </c>
      <c r="E1236" t="inlineStr">
        <is>
          <t>fiber=0.7 g/100ml</t>
        </is>
      </c>
      <c r="F1236" t="inlineStr">
        <is>
          <t>contains fiber</t>
        </is>
      </c>
      <c r="G1236" t="inlineStr"/>
    </row>
    <row r="1237">
      <c r="A1237" t="inlineStr">
        <is>
          <t>62</t>
        </is>
      </c>
      <c r="B1237" t="inlineStr">
        <is>
          <t>Peptamen Junior Advance 500 ml</t>
        </is>
      </c>
      <c r="C1237" t="inlineStr">
        <is>
          <t>nutritionally_complete</t>
        </is>
      </c>
      <c r="D1237" s="10" t="inlineStr">
        <is>
          <t>UNKNOWN</t>
        </is>
      </c>
      <c r="E1237" t="inlineStr">
        <is>
          <t>N/A</t>
        </is>
      </c>
      <c r="F1237" t="inlineStr">
        <is>
          <t>True</t>
        </is>
      </c>
      <c r="G1237" t="inlineStr">
        <is>
          <t>Cannot determine 'nutritionally_complete' for this product</t>
        </is>
      </c>
    </row>
    <row r="1238">
      <c r="A1238" t="inlineStr">
        <is>
          <t>62</t>
        </is>
      </c>
      <c r="B1238" t="inlineStr">
        <is>
          <t>Peptamen Junior Advance 500 ml</t>
        </is>
      </c>
      <c r="C1238" t="inlineStr">
        <is>
          <t>formulation</t>
        </is>
      </c>
      <c r="D1238" s="8" t="inlineStr">
        <is>
          <t>PASS</t>
        </is>
      </c>
      <c r="E1238" t="inlineStr">
        <is>
          <t>liquid</t>
        </is>
      </c>
      <c r="F1238" t="inlineStr">
        <is>
          <t>liquid</t>
        </is>
      </c>
      <c r="G1238" t="inlineStr"/>
    </row>
    <row r="1239">
      <c r="A1239" t="inlineStr">
        <is>
          <t>62</t>
        </is>
      </c>
      <c r="B1239" t="inlineStr">
        <is>
          <t>Peptamen Junior Advance 500 ml</t>
        </is>
      </c>
      <c r="C1239" t="inlineStr">
        <is>
          <t>route</t>
        </is>
      </c>
      <c r="D1239" s="8" t="inlineStr">
        <is>
          <t>PASS</t>
        </is>
      </c>
      <c r="E1239" t="inlineStr">
        <is>
          <t>enteral</t>
        </is>
      </c>
      <c r="F1239" t="inlineStr">
        <is>
          <t>enteral</t>
        </is>
      </c>
      <c r="G1239" t="inlineStr"/>
    </row>
    <row r="1240">
      <c r="A1240" t="inlineStr">
        <is>
          <t>63</t>
        </is>
      </c>
      <c r="B1240" t="inlineStr">
        <is>
          <t>Isosource 2.0 Protein Fibre 500 ml</t>
        </is>
      </c>
      <c r="C1240" t="inlineStr">
        <is>
          <t>energy</t>
        </is>
      </c>
      <c r="D1240" s="8" t="inlineStr">
        <is>
          <t>PASS</t>
        </is>
      </c>
      <c r="E1240" t="inlineStr">
        <is>
          <t>200.0 kcal/100ml</t>
        </is>
      </c>
      <c r="F1240" t="inlineStr">
        <is>
          <t>&gt;= 150.0 kcal/100ml</t>
        </is>
      </c>
      <c r="G1240" t="inlineStr"/>
    </row>
    <row r="1241">
      <c r="A1241" t="inlineStr">
        <is>
          <t>63</t>
        </is>
      </c>
      <c r="B1241" t="inlineStr">
        <is>
          <t>Isosource 2.0 Protein Fibre 500 ml</t>
        </is>
      </c>
      <c r="C1241" t="inlineStr">
        <is>
          <t>osmolarity</t>
        </is>
      </c>
      <c r="D1241" s="8" t="inlineStr">
        <is>
          <t>PASS</t>
        </is>
      </c>
      <c r="E1241" t="inlineStr">
        <is>
          <t>397.0 mOsm/l</t>
        </is>
      </c>
      <c r="F1241" t="inlineStr">
        <is>
          <t>&lt;= 440.0 mOsm/l</t>
        </is>
      </c>
      <c r="G1241" t="inlineStr"/>
    </row>
    <row r="1242">
      <c r="A1242" t="inlineStr">
        <is>
          <t>63</t>
        </is>
      </c>
      <c r="B1242" t="inlineStr">
        <is>
          <t>Isosource 2.0 Protein Fibre 500 ml</t>
        </is>
      </c>
      <c r="C1242" t="inlineStr">
        <is>
          <t>protein</t>
        </is>
      </c>
      <c r="D1242" s="8" t="inlineStr">
        <is>
          <t>PASS</t>
        </is>
      </c>
      <c r="E1242" t="inlineStr">
        <is>
          <t>10.0 g/100ml</t>
        </is>
      </c>
      <c r="F1242" t="inlineStr">
        <is>
          <t>&gt;= 7.5 g/100ml</t>
        </is>
      </c>
      <c r="G1242" t="inlineStr"/>
    </row>
    <row r="1243">
      <c r="A1243" t="inlineStr">
        <is>
          <t>63</t>
        </is>
      </c>
      <c r="B1243" t="inlineStr">
        <is>
          <t>Isosource 2.0 Protein Fibre 500 ml</t>
        </is>
      </c>
      <c r="C1243" t="inlineStr">
        <is>
          <t>fat</t>
        </is>
      </c>
      <c r="D1243" s="8" t="inlineStr">
        <is>
          <t>PASS</t>
        </is>
      </c>
      <c r="E1243" t="inlineStr">
        <is>
          <t>6.7 g/100ml</t>
        </is>
      </c>
      <c r="F1243" t="inlineStr">
        <is>
          <t>&gt;= 5.8 g/100ml</t>
        </is>
      </c>
      <c r="G1243" t="inlineStr"/>
    </row>
    <row r="1244">
      <c r="A1244" t="inlineStr">
        <is>
          <t>63</t>
        </is>
      </c>
      <c r="B1244" t="inlineStr">
        <is>
          <t>Isosource 2.0 Protein Fibre 500 ml</t>
        </is>
      </c>
      <c r="C1244" t="inlineStr">
        <is>
          <t>carbohydrates</t>
        </is>
      </c>
      <c r="D1244" s="8" t="inlineStr">
        <is>
          <t>PASS</t>
        </is>
      </c>
      <c r="E1244" t="inlineStr">
        <is>
          <t>24.0 g/100ml</t>
        </is>
      </c>
      <c r="F1244" t="inlineStr">
        <is>
          <t>&gt;= 19.0 g/100ml</t>
        </is>
      </c>
      <c r="G1244" t="inlineStr"/>
    </row>
    <row r="1245">
      <c r="A1245" t="inlineStr">
        <is>
          <t>63</t>
        </is>
      </c>
      <c r="B1245" t="inlineStr">
        <is>
          <t>Isosource 2.0 Protein Fibre 500 ml</t>
        </is>
      </c>
      <c r="C1245" t="inlineStr">
        <is>
          <t>fiber</t>
        </is>
      </c>
      <c r="D1245" s="8" t="inlineStr">
        <is>
          <t>PASS</t>
        </is>
      </c>
      <c r="E1245" t="inlineStr">
        <is>
          <t>2.0 g/100ml</t>
        </is>
      </c>
      <c r="F1245">
        <f> 2.0 g/100ml</f>
        <v/>
      </c>
      <c r="G1245" t="inlineStr"/>
    </row>
    <row r="1246">
      <c r="A1246" t="inlineStr">
        <is>
          <t>63</t>
        </is>
      </c>
      <c r="B1246" t="inlineStr">
        <is>
          <t>Isosource 2.0 Protein Fibre 500 ml</t>
        </is>
      </c>
      <c r="C1246" t="inlineStr">
        <is>
          <t>volume</t>
        </is>
      </c>
      <c r="D1246" s="8" t="inlineStr">
        <is>
          <t>PASS</t>
        </is>
      </c>
      <c r="E1246" t="inlineStr">
        <is>
          <t>500.0 ml</t>
        </is>
      </c>
      <c r="F1246">
        <f> 500.0 ml</f>
        <v/>
      </c>
      <c r="G1246" t="inlineStr"/>
    </row>
    <row r="1247">
      <c r="A1247" t="inlineStr">
        <is>
          <t>63</t>
        </is>
      </c>
      <c r="B1247" t="inlineStr">
        <is>
          <t>Isosource 2.0 Protein Fibre 500 ml</t>
        </is>
      </c>
      <c r="C1247" t="inlineStr">
        <is>
          <t>contains_fiber</t>
        </is>
      </c>
      <c r="D1247" s="8" t="inlineStr">
        <is>
          <t>PASS</t>
        </is>
      </c>
      <c r="E1247" t="inlineStr">
        <is>
          <t>fiber=2.0 g/100ml</t>
        </is>
      </c>
      <c r="F1247" t="inlineStr">
        <is>
          <t>contains fiber</t>
        </is>
      </c>
      <c r="G1247" t="inlineStr"/>
    </row>
    <row r="1248">
      <c r="A1248" t="inlineStr">
        <is>
          <t>63</t>
        </is>
      </c>
      <c r="B1248" t="inlineStr">
        <is>
          <t>Isosource 2.0 Protein Fibre 500 ml</t>
        </is>
      </c>
      <c r="C1248" t="inlineStr">
        <is>
          <t>nutritionally_complete</t>
        </is>
      </c>
      <c r="D1248" s="10" t="inlineStr">
        <is>
          <t>UNKNOWN</t>
        </is>
      </c>
      <c r="E1248" t="inlineStr">
        <is>
          <t>N/A</t>
        </is>
      </c>
      <c r="F1248" t="inlineStr">
        <is>
          <t>True</t>
        </is>
      </c>
      <c r="G1248" t="inlineStr">
        <is>
          <t>Cannot determine 'nutritionally_complete' for this product</t>
        </is>
      </c>
    </row>
    <row r="1249">
      <c r="A1249" t="inlineStr">
        <is>
          <t>63</t>
        </is>
      </c>
      <c r="B1249" t="inlineStr">
        <is>
          <t>Isosource 2.0 Protein Fibre 500 ml</t>
        </is>
      </c>
      <c r="C1249" t="inlineStr">
        <is>
          <t>formulation</t>
        </is>
      </c>
      <c r="D1249" s="8" t="inlineStr">
        <is>
          <t>PASS</t>
        </is>
      </c>
      <c r="E1249" t="inlineStr">
        <is>
          <t>liquid</t>
        </is>
      </c>
      <c r="F1249" t="inlineStr">
        <is>
          <t>liquid</t>
        </is>
      </c>
      <c r="G1249" t="inlineStr"/>
    </row>
    <row r="1250">
      <c r="A1250" t="inlineStr">
        <is>
          <t>63</t>
        </is>
      </c>
      <c r="B1250" t="inlineStr">
        <is>
          <t>Isosource 2.0 Protein Fibre 500 ml</t>
        </is>
      </c>
      <c r="C1250" t="inlineStr">
        <is>
          <t>route</t>
        </is>
      </c>
      <c r="D1250" s="8" t="inlineStr">
        <is>
          <t>PASS</t>
        </is>
      </c>
      <c r="E1250" t="inlineStr">
        <is>
          <t>enteral</t>
        </is>
      </c>
      <c r="F1250" t="inlineStr">
        <is>
          <t>enteral</t>
        </is>
      </c>
      <c r="G1250" t="inlineStr"/>
    </row>
    <row r="1251">
      <c r="A1251" t="inlineStr">
        <is>
          <t>63</t>
        </is>
      </c>
      <c r="B1251" t="inlineStr">
        <is>
          <t>Isosource Energy Fibre 500 ml</t>
        </is>
      </c>
      <c r="C1251" t="inlineStr">
        <is>
          <t>energy</t>
        </is>
      </c>
      <c r="D1251" s="8" t="inlineStr">
        <is>
          <t>PASS</t>
        </is>
      </c>
      <c r="E1251" t="inlineStr">
        <is>
          <t>160.0 kcal/100ml</t>
        </is>
      </c>
      <c r="F1251" t="inlineStr">
        <is>
          <t>&gt;= 150.0 kcal/100ml</t>
        </is>
      </c>
      <c r="G1251" t="inlineStr"/>
    </row>
    <row r="1252">
      <c r="A1252" t="inlineStr">
        <is>
          <t>63</t>
        </is>
      </c>
      <c r="B1252" t="inlineStr">
        <is>
          <t>Isosource Energy Fibre 500 ml</t>
        </is>
      </c>
      <c r="C1252" t="inlineStr">
        <is>
          <t>osmolarity</t>
        </is>
      </c>
      <c r="D1252" s="8" t="inlineStr">
        <is>
          <t>PASS</t>
        </is>
      </c>
      <c r="E1252" t="inlineStr">
        <is>
          <t>315.0 mOsm/l</t>
        </is>
      </c>
      <c r="F1252" t="inlineStr">
        <is>
          <t>&lt;= 440.0 mOsm/l</t>
        </is>
      </c>
      <c r="G1252" t="inlineStr"/>
    </row>
    <row r="1253">
      <c r="A1253" t="inlineStr">
        <is>
          <t>63</t>
        </is>
      </c>
      <c r="B1253" t="inlineStr">
        <is>
          <t>Isosource Energy Fibre 500 ml</t>
        </is>
      </c>
      <c r="C1253" t="inlineStr">
        <is>
          <t>protein</t>
        </is>
      </c>
      <c r="D1253" s="9" t="inlineStr">
        <is>
          <t>FAIL</t>
        </is>
      </c>
      <c r="E1253" t="inlineStr">
        <is>
          <t>6.3 g/100ml</t>
        </is>
      </c>
      <c r="F1253" t="inlineStr">
        <is>
          <t>&gt;= 7.5 g/100ml</t>
        </is>
      </c>
      <c r="G1253" t="inlineStr">
        <is>
          <t>6.3 does not satisfy &gt;= 7.5</t>
        </is>
      </c>
    </row>
    <row r="1254">
      <c r="A1254" t="inlineStr">
        <is>
          <t>63</t>
        </is>
      </c>
      <c r="B1254" t="inlineStr">
        <is>
          <t>Isosource Energy Fibre 500 ml</t>
        </is>
      </c>
      <c r="C1254" t="inlineStr">
        <is>
          <t>fat</t>
        </is>
      </c>
      <c r="D1254" s="8" t="inlineStr">
        <is>
          <t>PASS</t>
        </is>
      </c>
      <c r="E1254" t="inlineStr">
        <is>
          <t>5.8 g/100ml</t>
        </is>
      </c>
      <c r="F1254" t="inlineStr">
        <is>
          <t>&gt;= 5.8 g/100ml</t>
        </is>
      </c>
      <c r="G1254" t="inlineStr"/>
    </row>
    <row r="1255">
      <c r="A1255" t="inlineStr">
        <is>
          <t>63</t>
        </is>
      </c>
      <c r="B1255" t="inlineStr">
        <is>
          <t>Isosource Energy Fibre 500 ml</t>
        </is>
      </c>
      <c r="C1255" t="inlineStr">
        <is>
          <t>carbohydrates</t>
        </is>
      </c>
      <c r="D1255" s="8" t="inlineStr">
        <is>
          <t>PASS</t>
        </is>
      </c>
      <c r="E1255" t="inlineStr">
        <is>
          <t>18.8 g/100ml</t>
        </is>
      </c>
      <c r="F1255" t="inlineStr">
        <is>
          <t>&gt;= 19.0 g/100ml</t>
        </is>
      </c>
      <c r="G1255" t="inlineStr"/>
    </row>
    <row r="1256">
      <c r="A1256" t="inlineStr">
        <is>
          <t>63</t>
        </is>
      </c>
      <c r="B1256" t="inlineStr">
        <is>
          <t>Isosource Energy Fibre 500 ml</t>
        </is>
      </c>
      <c r="C1256" t="inlineStr">
        <is>
          <t>fiber</t>
        </is>
      </c>
      <c r="D1256" s="9" t="inlineStr">
        <is>
          <t>FAIL</t>
        </is>
      </c>
      <c r="E1256" t="inlineStr">
        <is>
          <t>1.5 g/100ml</t>
        </is>
      </c>
      <c r="F1256">
        <f> 2.0 g/100ml</f>
        <v/>
      </c>
      <c r="G1256" t="inlineStr">
        <is>
          <t>1.5 does not satisfy = 2.0</t>
        </is>
      </c>
    </row>
    <row r="1257">
      <c r="A1257" t="inlineStr">
        <is>
          <t>63</t>
        </is>
      </c>
      <c r="B1257" t="inlineStr">
        <is>
          <t>Isosource Energy Fibre 500 ml</t>
        </is>
      </c>
      <c r="C1257" t="inlineStr">
        <is>
          <t>volume</t>
        </is>
      </c>
      <c r="D1257" s="8" t="inlineStr">
        <is>
          <t>PASS</t>
        </is>
      </c>
      <c r="E1257" t="inlineStr">
        <is>
          <t>500.0 ml</t>
        </is>
      </c>
      <c r="F1257">
        <f> 500.0 ml</f>
        <v/>
      </c>
      <c r="G1257" t="inlineStr"/>
    </row>
    <row r="1258">
      <c r="A1258" t="inlineStr">
        <is>
          <t>63</t>
        </is>
      </c>
      <c r="B1258" t="inlineStr">
        <is>
          <t>Isosource Energy Fibre 500 ml</t>
        </is>
      </c>
      <c r="C1258" t="inlineStr">
        <is>
          <t>contains_fiber</t>
        </is>
      </c>
      <c r="D1258" s="8" t="inlineStr">
        <is>
          <t>PASS</t>
        </is>
      </c>
      <c r="E1258" t="inlineStr">
        <is>
          <t>fiber=1.5 g/100ml</t>
        </is>
      </c>
      <c r="F1258" t="inlineStr">
        <is>
          <t>contains fiber</t>
        </is>
      </c>
      <c r="G1258" t="inlineStr"/>
    </row>
    <row r="1259">
      <c r="A1259" t="inlineStr">
        <is>
          <t>63</t>
        </is>
      </c>
      <c r="B1259" t="inlineStr">
        <is>
          <t>Isosource Energy Fibre 500 ml</t>
        </is>
      </c>
      <c r="C1259" t="inlineStr">
        <is>
          <t>nutritionally_complete</t>
        </is>
      </c>
      <c r="D1259" s="10" t="inlineStr">
        <is>
          <t>UNKNOWN</t>
        </is>
      </c>
      <c r="E1259" t="inlineStr">
        <is>
          <t>N/A</t>
        </is>
      </c>
      <c r="F1259" t="inlineStr">
        <is>
          <t>True</t>
        </is>
      </c>
      <c r="G1259" t="inlineStr">
        <is>
          <t>Cannot determine 'nutritionally_complete' for this product</t>
        </is>
      </c>
    </row>
    <row r="1260">
      <c r="A1260" t="inlineStr">
        <is>
          <t>63</t>
        </is>
      </c>
      <c r="B1260" t="inlineStr">
        <is>
          <t>Isosource Energy Fibre 500 ml</t>
        </is>
      </c>
      <c r="C1260" t="inlineStr">
        <is>
          <t>formulation</t>
        </is>
      </c>
      <c r="D1260" s="8" t="inlineStr">
        <is>
          <t>PASS</t>
        </is>
      </c>
      <c r="E1260" t="inlineStr">
        <is>
          <t>liquid</t>
        </is>
      </c>
      <c r="F1260" t="inlineStr">
        <is>
          <t>liquid</t>
        </is>
      </c>
      <c r="G1260" t="inlineStr"/>
    </row>
    <row r="1261">
      <c r="A1261" t="inlineStr">
        <is>
          <t>63</t>
        </is>
      </c>
      <c r="B1261" t="inlineStr">
        <is>
          <t>Isosource Energy Fibre 500 ml</t>
        </is>
      </c>
      <c r="C1261" t="inlineStr">
        <is>
          <t>route</t>
        </is>
      </c>
      <c r="D1261" s="8" t="inlineStr">
        <is>
          <t>PASS</t>
        </is>
      </c>
      <c r="E1261" t="inlineStr">
        <is>
          <t>enteral</t>
        </is>
      </c>
      <c r="F1261" t="inlineStr">
        <is>
          <t>enteral</t>
        </is>
      </c>
      <c r="G1261" t="inlineStr"/>
    </row>
    <row r="1262">
      <c r="A1262" t="inlineStr">
        <is>
          <t>63</t>
        </is>
      </c>
      <c r="B1262" t="inlineStr">
        <is>
          <t>Isosource 2.0 Protein 500 ml</t>
        </is>
      </c>
      <c r="C1262" t="inlineStr">
        <is>
          <t>energy</t>
        </is>
      </c>
      <c r="D1262" s="8" t="inlineStr">
        <is>
          <t>PASS</t>
        </is>
      </c>
      <c r="E1262" t="inlineStr">
        <is>
          <t>200.0 kcal/100ml</t>
        </is>
      </c>
      <c r="F1262" t="inlineStr">
        <is>
          <t>&gt;= 150.0 kcal/100ml</t>
        </is>
      </c>
      <c r="G1262" t="inlineStr"/>
    </row>
    <row r="1263">
      <c r="A1263" t="inlineStr">
        <is>
          <t>63</t>
        </is>
      </c>
      <c r="B1263" t="inlineStr">
        <is>
          <t>Isosource 2.0 Protein 500 ml</t>
        </is>
      </c>
      <c r="C1263" t="inlineStr">
        <is>
          <t>osmolarity</t>
        </is>
      </c>
      <c r="D1263" s="8" t="inlineStr">
        <is>
          <t>PASS</t>
        </is>
      </c>
      <c r="E1263" t="inlineStr">
        <is>
          <t>362.0 mOsm/l</t>
        </is>
      </c>
      <c r="F1263" t="inlineStr">
        <is>
          <t>&lt;= 440.0 mOsm/l</t>
        </is>
      </c>
      <c r="G1263" t="inlineStr"/>
    </row>
    <row r="1264">
      <c r="A1264" t="inlineStr">
        <is>
          <t>63</t>
        </is>
      </c>
      <c r="B1264" t="inlineStr">
        <is>
          <t>Isosource 2.0 Protein 500 ml</t>
        </is>
      </c>
      <c r="C1264" t="inlineStr">
        <is>
          <t>protein</t>
        </is>
      </c>
      <c r="D1264" s="8" t="inlineStr">
        <is>
          <t>PASS</t>
        </is>
      </c>
      <c r="E1264" t="inlineStr">
        <is>
          <t>10.0 g/100ml</t>
        </is>
      </c>
      <c r="F1264" t="inlineStr">
        <is>
          <t>&gt;= 7.5 g/100ml</t>
        </is>
      </c>
      <c r="G1264" t="inlineStr"/>
    </row>
    <row r="1265">
      <c r="A1265" t="inlineStr">
        <is>
          <t>63</t>
        </is>
      </c>
      <c r="B1265" t="inlineStr">
        <is>
          <t>Isosource 2.0 Protein 500 ml</t>
        </is>
      </c>
      <c r="C1265" t="inlineStr">
        <is>
          <t>fat</t>
        </is>
      </c>
      <c r="D1265" s="8" t="inlineStr">
        <is>
          <t>PASS</t>
        </is>
      </c>
      <c r="E1265" t="inlineStr">
        <is>
          <t>6.7 g/100ml</t>
        </is>
      </c>
      <c r="F1265" t="inlineStr">
        <is>
          <t>&gt;= 5.8 g/100ml</t>
        </is>
      </c>
      <c r="G1265" t="inlineStr"/>
    </row>
    <row r="1266">
      <c r="A1266" t="inlineStr">
        <is>
          <t>63</t>
        </is>
      </c>
      <c r="B1266" t="inlineStr">
        <is>
          <t>Isosource 2.0 Protein 500 ml</t>
        </is>
      </c>
      <c r="C1266" t="inlineStr">
        <is>
          <t>carbohydrates</t>
        </is>
      </c>
      <c r="D1266" s="8" t="inlineStr">
        <is>
          <t>PASS</t>
        </is>
      </c>
      <c r="E1266" t="inlineStr">
        <is>
          <t>24.5 g/100ml</t>
        </is>
      </c>
      <c r="F1266" t="inlineStr">
        <is>
          <t>&gt;= 19.0 g/100ml</t>
        </is>
      </c>
      <c r="G1266" t="inlineStr"/>
    </row>
    <row r="1267">
      <c r="A1267" t="inlineStr">
        <is>
          <t>63</t>
        </is>
      </c>
      <c r="B1267" t="inlineStr">
        <is>
          <t>Isosource 2.0 Protein 500 ml</t>
        </is>
      </c>
      <c r="C1267" t="inlineStr">
        <is>
          <t>fiber</t>
        </is>
      </c>
      <c r="D1267" s="9" t="inlineStr">
        <is>
          <t>FAIL</t>
        </is>
      </c>
      <c r="E1267" t="inlineStr">
        <is>
          <t>0.0 g/100ml</t>
        </is>
      </c>
      <c r="F1267">
        <f> 2.0 g/100ml</f>
        <v/>
      </c>
      <c r="G1267" t="inlineStr">
        <is>
          <t>0.0 does not satisfy = 2.0</t>
        </is>
      </c>
    </row>
    <row r="1268">
      <c r="A1268" t="inlineStr">
        <is>
          <t>63</t>
        </is>
      </c>
      <c r="B1268" t="inlineStr">
        <is>
          <t>Isosource 2.0 Protein 500 ml</t>
        </is>
      </c>
      <c r="C1268" t="inlineStr">
        <is>
          <t>volume</t>
        </is>
      </c>
      <c r="D1268" s="8" t="inlineStr">
        <is>
          <t>PASS</t>
        </is>
      </c>
      <c r="E1268" t="inlineStr">
        <is>
          <t>500.0 ml</t>
        </is>
      </c>
      <c r="F1268">
        <f> 500.0 ml</f>
        <v/>
      </c>
      <c r="G1268" t="inlineStr"/>
    </row>
    <row r="1269">
      <c r="A1269" t="inlineStr">
        <is>
          <t>63</t>
        </is>
      </c>
      <c r="B1269" t="inlineStr">
        <is>
          <t>Isosource 2.0 Protein 500 ml</t>
        </is>
      </c>
      <c r="C1269" t="inlineStr">
        <is>
          <t>contains_fiber</t>
        </is>
      </c>
      <c r="D1269" s="9" t="inlineStr">
        <is>
          <t>FAIL</t>
        </is>
      </c>
      <c r="E1269" t="inlineStr">
        <is>
          <t>fiber=0.0 g/100ml</t>
        </is>
      </c>
      <c r="F1269" t="inlineStr">
        <is>
          <t>contains fiber</t>
        </is>
      </c>
      <c r="G1269" t="inlineStr">
        <is>
          <t>Product has no/minimal fiber</t>
        </is>
      </c>
    </row>
    <row r="1270">
      <c r="A1270" t="inlineStr">
        <is>
          <t>63</t>
        </is>
      </c>
      <c r="B1270" t="inlineStr">
        <is>
          <t>Isosource 2.0 Protein 500 ml</t>
        </is>
      </c>
      <c r="C1270" t="inlineStr">
        <is>
          <t>nutritionally_complete</t>
        </is>
      </c>
      <c r="D1270" s="10" t="inlineStr">
        <is>
          <t>UNKNOWN</t>
        </is>
      </c>
      <c r="E1270" t="inlineStr">
        <is>
          <t>N/A</t>
        </is>
      </c>
      <c r="F1270" t="inlineStr">
        <is>
          <t>True</t>
        </is>
      </c>
      <c r="G1270" t="inlineStr">
        <is>
          <t>Cannot determine 'nutritionally_complete' for this product</t>
        </is>
      </c>
    </row>
    <row r="1271">
      <c r="A1271" t="inlineStr">
        <is>
          <t>63</t>
        </is>
      </c>
      <c r="B1271" t="inlineStr">
        <is>
          <t>Isosource 2.0 Protein 500 ml</t>
        </is>
      </c>
      <c r="C1271" t="inlineStr">
        <is>
          <t>formulation</t>
        </is>
      </c>
      <c r="D1271" s="8" t="inlineStr">
        <is>
          <t>PASS</t>
        </is>
      </c>
      <c r="E1271" t="inlineStr">
        <is>
          <t>liquid</t>
        </is>
      </c>
      <c r="F1271" t="inlineStr">
        <is>
          <t>liquid</t>
        </is>
      </c>
      <c r="G1271" t="inlineStr"/>
    </row>
    <row r="1272">
      <c r="A1272" t="inlineStr">
        <is>
          <t>63</t>
        </is>
      </c>
      <c r="B1272" t="inlineStr">
        <is>
          <t>Isosource 2.0 Protein 500 ml</t>
        </is>
      </c>
      <c r="C1272" t="inlineStr">
        <is>
          <t>route</t>
        </is>
      </c>
      <c r="D1272" s="8" t="inlineStr">
        <is>
          <t>PASS</t>
        </is>
      </c>
      <c r="E1272" t="inlineStr">
        <is>
          <t>enteral</t>
        </is>
      </c>
      <c r="F1272" t="inlineStr">
        <is>
          <t>enteral</t>
        </is>
      </c>
      <c r="G1272" t="inlineStr"/>
    </row>
    <row r="1273">
      <c r="A1273" t="inlineStr">
        <is>
          <t>64</t>
        </is>
      </c>
      <c r="B1273" t="inlineStr">
        <is>
          <t>Isosource Standard 500 ml</t>
        </is>
      </c>
      <c r="C1273" t="inlineStr">
        <is>
          <t>energy</t>
        </is>
      </c>
      <c r="D1273" s="8" t="inlineStr">
        <is>
          <t>PASS</t>
        </is>
      </c>
      <c r="E1273" t="inlineStr">
        <is>
          <t>103.0 kcal/100ml</t>
        </is>
      </c>
      <c r="F1273">
        <f> 100.0 kcal/100ml</f>
        <v/>
      </c>
      <c r="G1273" t="inlineStr"/>
    </row>
    <row r="1274">
      <c r="A1274" t="inlineStr">
        <is>
          <t>64</t>
        </is>
      </c>
      <c r="B1274" t="inlineStr">
        <is>
          <t>Isosource Standard 500 ml</t>
        </is>
      </c>
      <c r="C1274" t="inlineStr">
        <is>
          <t>osmolarity</t>
        </is>
      </c>
      <c r="D1274" s="9" t="inlineStr">
        <is>
          <t>FAIL</t>
        </is>
      </c>
      <c r="E1274" t="inlineStr">
        <is>
          <t>234.0 mOsm/l</t>
        </is>
      </c>
      <c r="F1274">
        <f> 215.0 mOsm/l</f>
        <v/>
      </c>
      <c r="G1274" t="inlineStr">
        <is>
          <t>234.0 does not satisfy = 215.0</t>
        </is>
      </c>
    </row>
    <row r="1275">
      <c r="A1275" t="inlineStr">
        <is>
          <t>64</t>
        </is>
      </c>
      <c r="B1275" t="inlineStr">
        <is>
          <t>Isosource Standard 500 ml</t>
        </is>
      </c>
      <c r="C1275" t="inlineStr">
        <is>
          <t>protein</t>
        </is>
      </c>
      <c r="D1275" s="8" t="inlineStr">
        <is>
          <t>PASS</t>
        </is>
      </c>
      <c r="E1275" t="inlineStr">
        <is>
          <t>4.0 g/100ml</t>
        </is>
      </c>
      <c r="F1275" t="inlineStr">
        <is>
          <t>3.9-4.0 g/100ml</t>
        </is>
      </c>
      <c r="G1275" t="inlineStr"/>
    </row>
    <row r="1276">
      <c r="A1276" t="inlineStr">
        <is>
          <t>64</t>
        </is>
      </c>
      <c r="B1276" t="inlineStr">
        <is>
          <t>Isosource Standard 500 ml</t>
        </is>
      </c>
      <c r="C1276" t="inlineStr">
        <is>
          <t>carbohydrates</t>
        </is>
      </c>
      <c r="D1276" s="8" t="inlineStr">
        <is>
          <t>PASS</t>
        </is>
      </c>
      <c r="E1276" t="inlineStr">
        <is>
          <t>13.8 g/100ml</t>
        </is>
      </c>
      <c r="F1276" t="inlineStr">
        <is>
          <t>&gt;= 12.0 g/100ml</t>
        </is>
      </c>
      <c r="G1276" t="inlineStr"/>
    </row>
    <row r="1277">
      <c r="A1277" t="inlineStr">
        <is>
          <t>64</t>
        </is>
      </c>
      <c r="B1277" t="inlineStr">
        <is>
          <t>Isosource Standard 500 ml</t>
        </is>
      </c>
      <c r="C1277" t="inlineStr">
        <is>
          <t>fiber</t>
        </is>
      </c>
      <c r="D1277" s="9" t="inlineStr">
        <is>
          <t>FAIL</t>
        </is>
      </c>
      <c r="E1277" t="inlineStr">
        <is>
          <t>0.0 g/100ml</t>
        </is>
      </c>
      <c r="F1277">
        <f> 2.1 g/100ml</f>
        <v/>
      </c>
      <c r="G1277" t="inlineStr">
        <is>
          <t>0.0 does not satisfy = 2.1</t>
        </is>
      </c>
    </row>
    <row r="1278">
      <c r="A1278" t="inlineStr">
        <is>
          <t>64</t>
        </is>
      </c>
      <c r="B1278" t="inlineStr">
        <is>
          <t>Isosource Standard 500 ml</t>
        </is>
      </c>
      <c r="C1278" t="inlineStr">
        <is>
          <t>volume</t>
        </is>
      </c>
      <c r="D1278" s="8" t="inlineStr">
        <is>
          <t>PASS</t>
        </is>
      </c>
      <c r="E1278" t="inlineStr">
        <is>
          <t>500.0 ml</t>
        </is>
      </c>
      <c r="F1278">
        <f> 500.0 ml</f>
        <v/>
      </c>
      <c r="G1278" t="inlineStr"/>
    </row>
    <row r="1279">
      <c r="A1279" t="inlineStr">
        <is>
          <t>64</t>
        </is>
      </c>
      <c r="B1279" t="inlineStr">
        <is>
          <t>Isosource Standard 500 ml</t>
        </is>
      </c>
      <c r="C1279" t="inlineStr">
        <is>
          <t>gluten_free</t>
        </is>
      </c>
      <c r="D1279" s="8" t="inlineStr">
        <is>
          <t>PASS</t>
        </is>
      </c>
      <c r="E1279" t="inlineStr">
        <is>
          <t>True</t>
        </is>
      </c>
      <c r="F1279" t="inlineStr">
        <is>
          <t>True</t>
        </is>
      </c>
      <c r="G1279" t="inlineStr"/>
    </row>
    <row r="1280">
      <c r="A1280" t="inlineStr">
        <is>
          <t>64</t>
        </is>
      </c>
      <c r="B1280" t="inlineStr">
        <is>
          <t>Isosource Standard 500 ml</t>
        </is>
      </c>
      <c r="C1280" t="inlineStr">
        <is>
          <t>lactose_free</t>
        </is>
      </c>
      <c r="D1280" s="8" t="inlineStr">
        <is>
          <t>PASS</t>
        </is>
      </c>
      <c r="E1280" t="inlineStr">
        <is>
          <t>True</t>
        </is>
      </c>
      <c r="F1280" t="inlineStr">
        <is>
          <t>True</t>
        </is>
      </c>
      <c r="G1280" t="inlineStr"/>
    </row>
    <row r="1281">
      <c r="A1281" t="inlineStr">
        <is>
          <t>64</t>
        </is>
      </c>
      <c r="B1281" t="inlineStr">
        <is>
          <t>Isosource Standard 500 ml</t>
        </is>
      </c>
      <c r="C1281" t="inlineStr">
        <is>
          <t>nutritionally_complete</t>
        </is>
      </c>
      <c r="D1281" s="10" t="inlineStr">
        <is>
          <t>UNKNOWN</t>
        </is>
      </c>
      <c r="E1281" t="inlineStr">
        <is>
          <t>N/A</t>
        </is>
      </c>
      <c r="F1281" t="inlineStr">
        <is>
          <t>True</t>
        </is>
      </c>
      <c r="G1281" t="inlineStr">
        <is>
          <t>Cannot determine 'nutritionally_complete' for this product</t>
        </is>
      </c>
    </row>
    <row r="1282">
      <c r="A1282" t="inlineStr">
        <is>
          <t>64</t>
        </is>
      </c>
      <c r="B1282" t="inlineStr">
        <is>
          <t>Isosource Standard 500 ml</t>
        </is>
      </c>
      <c r="C1282" t="inlineStr">
        <is>
          <t>low_glycemic_index</t>
        </is>
      </c>
      <c r="D1282" s="10" t="inlineStr">
        <is>
          <t>UNKNOWN</t>
        </is>
      </c>
      <c r="E1282" t="inlineStr">
        <is>
          <t>N/A</t>
        </is>
      </c>
      <c r="F1282" t="inlineStr">
        <is>
          <t>True</t>
        </is>
      </c>
      <c r="G1282" t="inlineStr">
        <is>
          <t>Cannot determine 'low_glycemic_index' for this product</t>
        </is>
      </c>
    </row>
    <row r="1283">
      <c r="A1283" t="inlineStr">
        <is>
          <t>64</t>
        </is>
      </c>
      <c r="B1283" t="inlineStr">
        <is>
          <t>Isosource Standard 500 ml</t>
        </is>
      </c>
      <c r="C1283" t="inlineStr">
        <is>
          <t>formulation</t>
        </is>
      </c>
      <c r="D1283" s="8" t="inlineStr">
        <is>
          <t>PASS</t>
        </is>
      </c>
      <c r="E1283" t="inlineStr">
        <is>
          <t>liquid</t>
        </is>
      </c>
      <c r="F1283" t="inlineStr">
        <is>
          <t>liquid</t>
        </is>
      </c>
      <c r="G1283" t="inlineStr"/>
    </row>
    <row r="1284">
      <c r="A1284" t="inlineStr">
        <is>
          <t>64</t>
        </is>
      </c>
      <c r="B1284" t="inlineStr">
        <is>
          <t>Isosource Standard 500 ml</t>
        </is>
      </c>
      <c r="C1284" t="inlineStr">
        <is>
          <t>route</t>
        </is>
      </c>
      <c r="D1284" s="8" t="inlineStr">
        <is>
          <t>PASS</t>
        </is>
      </c>
      <c r="E1284" t="inlineStr">
        <is>
          <t>enteral</t>
        </is>
      </c>
      <c r="F1284" t="inlineStr">
        <is>
          <t>enteral</t>
        </is>
      </c>
      <c r="G1284" t="inlineStr"/>
    </row>
    <row r="1285">
      <c r="A1285" t="inlineStr">
        <is>
          <t>64</t>
        </is>
      </c>
      <c r="B1285" t="inlineStr">
        <is>
          <t>Isosource Standard Fibre 500 ml</t>
        </is>
      </c>
      <c r="C1285" t="inlineStr">
        <is>
          <t>energy</t>
        </is>
      </c>
      <c r="D1285" s="8" t="inlineStr">
        <is>
          <t>PASS</t>
        </is>
      </c>
      <c r="E1285" t="inlineStr">
        <is>
          <t>103.0 kcal/100ml</t>
        </is>
      </c>
      <c r="F1285">
        <f> 100.0 kcal/100ml</f>
        <v/>
      </c>
      <c r="G1285" t="inlineStr"/>
    </row>
    <row r="1286">
      <c r="A1286" t="inlineStr">
        <is>
          <t>64</t>
        </is>
      </c>
      <c r="B1286" t="inlineStr">
        <is>
          <t>Isosource Standard Fibre 500 ml</t>
        </is>
      </c>
      <c r="C1286" t="inlineStr">
        <is>
          <t>osmolarity</t>
        </is>
      </c>
      <c r="D1286" s="9" t="inlineStr">
        <is>
          <t>FAIL</t>
        </is>
      </c>
      <c r="E1286" t="inlineStr">
        <is>
          <t>249.0 mOsm/l</t>
        </is>
      </c>
      <c r="F1286">
        <f> 215.0 mOsm/l</f>
        <v/>
      </c>
      <c r="G1286" t="inlineStr">
        <is>
          <t>249.0 does not satisfy = 215.0</t>
        </is>
      </c>
    </row>
    <row r="1287">
      <c r="A1287" t="inlineStr">
        <is>
          <t>64</t>
        </is>
      </c>
      <c r="B1287" t="inlineStr">
        <is>
          <t>Isosource Standard Fibre 500 ml</t>
        </is>
      </c>
      <c r="C1287" t="inlineStr">
        <is>
          <t>protein</t>
        </is>
      </c>
      <c r="D1287" s="8" t="inlineStr">
        <is>
          <t>PASS</t>
        </is>
      </c>
      <c r="E1287" t="inlineStr">
        <is>
          <t>4.0 g/100ml</t>
        </is>
      </c>
      <c r="F1287" t="inlineStr">
        <is>
          <t>3.9-4.0 g/100ml</t>
        </is>
      </c>
      <c r="G1287" t="inlineStr"/>
    </row>
    <row r="1288">
      <c r="A1288" t="inlineStr">
        <is>
          <t>64</t>
        </is>
      </c>
      <c r="B1288" t="inlineStr">
        <is>
          <t>Isosource Standard Fibre 500 ml</t>
        </is>
      </c>
      <c r="C1288" t="inlineStr">
        <is>
          <t>carbohydrates</t>
        </is>
      </c>
      <c r="D1288" s="8" t="inlineStr">
        <is>
          <t>PASS</t>
        </is>
      </c>
      <c r="E1288" t="inlineStr">
        <is>
          <t>13.0 g/100ml</t>
        </is>
      </c>
      <c r="F1288" t="inlineStr">
        <is>
          <t>&gt;= 12.0 g/100ml</t>
        </is>
      </c>
      <c r="G1288" t="inlineStr"/>
    </row>
    <row r="1289">
      <c r="A1289" t="inlineStr">
        <is>
          <t>64</t>
        </is>
      </c>
      <c r="B1289" t="inlineStr">
        <is>
          <t>Isosource Standard Fibre 500 ml</t>
        </is>
      </c>
      <c r="C1289" t="inlineStr">
        <is>
          <t>fiber</t>
        </is>
      </c>
      <c r="D1289" s="9" t="inlineStr">
        <is>
          <t>FAIL</t>
        </is>
      </c>
      <c r="E1289" t="inlineStr">
        <is>
          <t>1.5 g/100ml</t>
        </is>
      </c>
      <c r="F1289">
        <f> 2.1 g/100ml</f>
        <v/>
      </c>
      <c r="G1289" t="inlineStr">
        <is>
          <t>1.5 does not satisfy = 2.1</t>
        </is>
      </c>
    </row>
    <row r="1290">
      <c r="A1290" t="inlineStr">
        <is>
          <t>64</t>
        </is>
      </c>
      <c r="B1290" t="inlineStr">
        <is>
          <t>Isosource Standard Fibre 500 ml</t>
        </is>
      </c>
      <c r="C1290" t="inlineStr">
        <is>
          <t>volume</t>
        </is>
      </c>
      <c r="D1290" s="8" t="inlineStr">
        <is>
          <t>PASS</t>
        </is>
      </c>
      <c r="E1290" t="inlineStr">
        <is>
          <t>500.0 ml</t>
        </is>
      </c>
      <c r="F1290">
        <f> 500.0 ml</f>
        <v/>
      </c>
      <c r="G1290" t="inlineStr"/>
    </row>
    <row r="1291">
      <c r="A1291" t="inlineStr">
        <is>
          <t>64</t>
        </is>
      </c>
      <c r="B1291" t="inlineStr">
        <is>
          <t>Isosource Standard Fibre 500 ml</t>
        </is>
      </c>
      <c r="C1291" t="inlineStr">
        <is>
          <t>gluten_free</t>
        </is>
      </c>
      <c r="D1291" s="8" t="inlineStr">
        <is>
          <t>PASS</t>
        </is>
      </c>
      <c r="E1291" t="inlineStr">
        <is>
          <t>True</t>
        </is>
      </c>
      <c r="F1291" t="inlineStr">
        <is>
          <t>True</t>
        </is>
      </c>
      <c r="G1291" t="inlineStr"/>
    </row>
    <row r="1292">
      <c r="A1292" t="inlineStr">
        <is>
          <t>64</t>
        </is>
      </c>
      <c r="B1292" t="inlineStr">
        <is>
          <t>Isosource Standard Fibre 500 ml</t>
        </is>
      </c>
      <c r="C1292" t="inlineStr">
        <is>
          <t>lactose_free</t>
        </is>
      </c>
      <c r="D1292" s="8" t="inlineStr">
        <is>
          <t>PASS</t>
        </is>
      </c>
      <c r="E1292" t="inlineStr">
        <is>
          <t>True</t>
        </is>
      </c>
      <c r="F1292" t="inlineStr">
        <is>
          <t>True</t>
        </is>
      </c>
      <c r="G1292" t="inlineStr"/>
    </row>
    <row r="1293">
      <c r="A1293" t="inlineStr">
        <is>
          <t>64</t>
        </is>
      </c>
      <c r="B1293" t="inlineStr">
        <is>
          <t>Isosource Standard Fibre 500 ml</t>
        </is>
      </c>
      <c r="C1293" t="inlineStr">
        <is>
          <t>nutritionally_complete</t>
        </is>
      </c>
      <c r="D1293" s="10" t="inlineStr">
        <is>
          <t>UNKNOWN</t>
        </is>
      </c>
      <c r="E1293" t="inlineStr">
        <is>
          <t>N/A</t>
        </is>
      </c>
      <c r="F1293" t="inlineStr">
        <is>
          <t>True</t>
        </is>
      </c>
      <c r="G1293" t="inlineStr">
        <is>
          <t>Cannot determine 'nutritionally_complete' for this product</t>
        </is>
      </c>
    </row>
    <row r="1294">
      <c r="A1294" t="inlineStr">
        <is>
          <t>64</t>
        </is>
      </c>
      <c r="B1294" t="inlineStr">
        <is>
          <t>Isosource Standard Fibre 500 ml</t>
        </is>
      </c>
      <c r="C1294" t="inlineStr">
        <is>
          <t>low_glycemic_index</t>
        </is>
      </c>
      <c r="D1294" s="10" t="inlineStr">
        <is>
          <t>UNKNOWN</t>
        </is>
      </c>
      <c r="E1294" t="inlineStr">
        <is>
          <t>N/A</t>
        </is>
      </c>
      <c r="F1294" t="inlineStr">
        <is>
          <t>True</t>
        </is>
      </c>
      <c r="G1294" t="inlineStr">
        <is>
          <t>Cannot determine 'low_glycemic_index' for this product</t>
        </is>
      </c>
    </row>
    <row r="1295">
      <c r="A1295" t="inlineStr">
        <is>
          <t>64</t>
        </is>
      </c>
      <c r="B1295" t="inlineStr">
        <is>
          <t>Isosource Standard Fibre 500 ml</t>
        </is>
      </c>
      <c r="C1295" t="inlineStr">
        <is>
          <t>formulation</t>
        </is>
      </c>
      <c r="D1295" s="8" t="inlineStr">
        <is>
          <t>PASS</t>
        </is>
      </c>
      <c r="E1295" t="inlineStr">
        <is>
          <t>liquid</t>
        </is>
      </c>
      <c r="F1295" t="inlineStr">
        <is>
          <t>liquid</t>
        </is>
      </c>
      <c r="G1295" t="inlineStr"/>
    </row>
    <row r="1296">
      <c r="A1296" t="inlineStr">
        <is>
          <t>64</t>
        </is>
      </c>
      <c r="B1296" t="inlineStr">
        <is>
          <t>Isosource Standard Fibre 500 ml</t>
        </is>
      </c>
      <c r="C1296" t="inlineStr">
        <is>
          <t>route</t>
        </is>
      </c>
      <c r="D1296" s="8" t="inlineStr">
        <is>
          <t>PASS</t>
        </is>
      </c>
      <c r="E1296" t="inlineStr">
        <is>
          <t>enteral</t>
        </is>
      </c>
      <c r="F1296" t="inlineStr">
        <is>
          <t>enteral</t>
        </is>
      </c>
      <c r="G1296" t="inlineStr"/>
    </row>
    <row r="1297">
      <c r="A1297" t="inlineStr">
        <is>
          <t>64</t>
        </is>
      </c>
      <c r="B1297" t="inlineStr">
        <is>
          <t>Peptamen 500 ml</t>
        </is>
      </c>
      <c r="C1297" t="inlineStr">
        <is>
          <t>energy</t>
        </is>
      </c>
      <c r="D1297" s="8" t="inlineStr">
        <is>
          <t>PASS</t>
        </is>
      </c>
      <c r="E1297" t="inlineStr">
        <is>
          <t>100.0 kcal/100ml</t>
        </is>
      </c>
      <c r="F1297">
        <f> 100.0 kcal/100ml</f>
        <v/>
      </c>
      <c r="G1297" t="inlineStr"/>
    </row>
    <row r="1298">
      <c r="A1298" t="inlineStr">
        <is>
          <t>64</t>
        </is>
      </c>
      <c r="B1298" t="inlineStr">
        <is>
          <t>Peptamen 500 ml</t>
        </is>
      </c>
      <c r="C1298" t="inlineStr">
        <is>
          <t>osmolarity</t>
        </is>
      </c>
      <c r="D1298" s="9" t="inlineStr">
        <is>
          <t>FAIL</t>
        </is>
      </c>
      <c r="E1298" t="inlineStr">
        <is>
          <t>270.0 mOsm/l</t>
        </is>
      </c>
      <c r="F1298">
        <f> 215.0 mOsm/l</f>
        <v/>
      </c>
      <c r="G1298" t="inlineStr">
        <is>
          <t>270.0 does not satisfy = 215.0</t>
        </is>
      </c>
    </row>
    <row r="1299">
      <c r="A1299" t="inlineStr">
        <is>
          <t>64</t>
        </is>
      </c>
      <c r="B1299" t="inlineStr">
        <is>
          <t>Peptamen 500 ml</t>
        </is>
      </c>
      <c r="C1299" t="inlineStr">
        <is>
          <t>protein</t>
        </is>
      </c>
      <c r="D1299" s="8" t="inlineStr">
        <is>
          <t>PASS</t>
        </is>
      </c>
      <c r="E1299" t="inlineStr">
        <is>
          <t>4.0 g/100ml</t>
        </is>
      </c>
      <c r="F1299" t="inlineStr">
        <is>
          <t>3.9-4.0 g/100ml</t>
        </is>
      </c>
      <c r="G1299" t="inlineStr"/>
    </row>
    <row r="1300">
      <c r="A1300" t="inlineStr">
        <is>
          <t>64</t>
        </is>
      </c>
      <c r="B1300" t="inlineStr">
        <is>
          <t>Peptamen 500 ml</t>
        </is>
      </c>
      <c r="C1300" t="inlineStr">
        <is>
          <t>carbohydrates</t>
        </is>
      </c>
      <c r="D1300" s="8" t="inlineStr">
        <is>
          <t>PASS</t>
        </is>
      </c>
      <c r="E1300" t="inlineStr">
        <is>
          <t>12.7 g/100ml</t>
        </is>
      </c>
      <c r="F1300" t="inlineStr">
        <is>
          <t>&gt;= 12.0 g/100ml</t>
        </is>
      </c>
      <c r="G1300" t="inlineStr"/>
    </row>
    <row r="1301">
      <c r="A1301" t="inlineStr">
        <is>
          <t>64</t>
        </is>
      </c>
      <c r="B1301" t="inlineStr">
        <is>
          <t>Peptamen 500 ml</t>
        </is>
      </c>
      <c r="C1301" t="inlineStr">
        <is>
          <t>fiber</t>
        </is>
      </c>
      <c r="D1301" s="9" t="inlineStr">
        <is>
          <t>FAIL</t>
        </is>
      </c>
      <c r="E1301" t="inlineStr">
        <is>
          <t>0.0 g/100ml</t>
        </is>
      </c>
      <c r="F1301">
        <f> 2.1 g/100ml</f>
        <v/>
      </c>
      <c r="G1301" t="inlineStr">
        <is>
          <t>0.0 does not satisfy = 2.1</t>
        </is>
      </c>
    </row>
    <row r="1302">
      <c r="A1302" t="inlineStr">
        <is>
          <t>64</t>
        </is>
      </c>
      <c r="B1302" t="inlineStr">
        <is>
          <t>Peptamen 500 ml</t>
        </is>
      </c>
      <c r="C1302" t="inlineStr">
        <is>
          <t>volume</t>
        </is>
      </c>
      <c r="D1302" s="8" t="inlineStr">
        <is>
          <t>PASS</t>
        </is>
      </c>
      <c r="E1302" t="inlineStr">
        <is>
          <t>500.0 ml</t>
        </is>
      </c>
      <c r="F1302">
        <f> 500.0 ml</f>
        <v/>
      </c>
      <c r="G1302" t="inlineStr"/>
    </row>
    <row r="1303">
      <c r="A1303" t="inlineStr">
        <is>
          <t>64</t>
        </is>
      </c>
      <c r="B1303" t="inlineStr">
        <is>
          <t>Peptamen 500 ml</t>
        </is>
      </c>
      <c r="C1303" t="inlineStr">
        <is>
          <t>gluten_free</t>
        </is>
      </c>
      <c r="D1303" s="8" t="inlineStr">
        <is>
          <t>PASS</t>
        </is>
      </c>
      <c r="E1303" t="inlineStr">
        <is>
          <t>True</t>
        </is>
      </c>
      <c r="F1303" t="inlineStr">
        <is>
          <t>True</t>
        </is>
      </c>
      <c r="G1303" t="inlineStr"/>
    </row>
    <row r="1304">
      <c r="A1304" t="inlineStr">
        <is>
          <t>64</t>
        </is>
      </c>
      <c r="B1304" t="inlineStr">
        <is>
          <t>Peptamen 500 ml</t>
        </is>
      </c>
      <c r="C1304" t="inlineStr">
        <is>
          <t>lactose_free</t>
        </is>
      </c>
      <c r="D1304" s="8" t="inlineStr">
        <is>
          <t>PASS</t>
        </is>
      </c>
      <c r="E1304" t="inlineStr">
        <is>
          <t>True</t>
        </is>
      </c>
      <c r="F1304" t="inlineStr">
        <is>
          <t>True</t>
        </is>
      </c>
      <c r="G1304" t="inlineStr"/>
    </row>
    <row r="1305">
      <c r="A1305" t="inlineStr">
        <is>
          <t>64</t>
        </is>
      </c>
      <c r="B1305" t="inlineStr">
        <is>
          <t>Peptamen 500 ml</t>
        </is>
      </c>
      <c r="C1305" t="inlineStr">
        <is>
          <t>nutritionally_complete</t>
        </is>
      </c>
      <c r="D1305" s="10" t="inlineStr">
        <is>
          <t>UNKNOWN</t>
        </is>
      </c>
      <c r="E1305" t="inlineStr">
        <is>
          <t>N/A</t>
        </is>
      </c>
      <c r="F1305" t="inlineStr">
        <is>
          <t>True</t>
        </is>
      </c>
      <c r="G1305" t="inlineStr">
        <is>
          <t>Cannot determine 'nutritionally_complete' for this product</t>
        </is>
      </c>
    </row>
    <row r="1306">
      <c r="A1306" t="inlineStr">
        <is>
          <t>64</t>
        </is>
      </c>
      <c r="B1306" t="inlineStr">
        <is>
          <t>Peptamen 500 ml</t>
        </is>
      </c>
      <c r="C1306" t="inlineStr">
        <is>
          <t>low_glycemic_index</t>
        </is>
      </c>
      <c r="D1306" s="10" t="inlineStr">
        <is>
          <t>UNKNOWN</t>
        </is>
      </c>
      <c r="E1306" t="inlineStr">
        <is>
          <t>N/A</t>
        </is>
      </c>
      <c r="F1306" t="inlineStr">
        <is>
          <t>True</t>
        </is>
      </c>
      <c r="G1306" t="inlineStr">
        <is>
          <t>Cannot determine 'low_glycemic_index' for this product</t>
        </is>
      </c>
    </row>
    <row r="1307">
      <c r="A1307" t="inlineStr">
        <is>
          <t>64</t>
        </is>
      </c>
      <c r="B1307" t="inlineStr">
        <is>
          <t>Peptamen 500 ml</t>
        </is>
      </c>
      <c r="C1307" t="inlineStr">
        <is>
          <t>formulation</t>
        </is>
      </c>
      <c r="D1307" s="8" t="inlineStr">
        <is>
          <t>PASS</t>
        </is>
      </c>
      <c r="E1307" t="inlineStr">
        <is>
          <t>liquid</t>
        </is>
      </c>
      <c r="F1307" t="inlineStr">
        <is>
          <t>liquid</t>
        </is>
      </c>
      <c r="G1307" t="inlineStr"/>
    </row>
    <row r="1308">
      <c r="A1308" t="inlineStr">
        <is>
          <t>64</t>
        </is>
      </c>
      <c r="B1308" t="inlineStr">
        <is>
          <t>Peptamen 500 ml</t>
        </is>
      </c>
      <c r="C1308" t="inlineStr">
        <is>
          <t>route</t>
        </is>
      </c>
      <c r="D1308" s="8" t="inlineStr">
        <is>
          <t>PASS</t>
        </is>
      </c>
      <c r="E1308" t="inlineStr">
        <is>
          <t>enteral</t>
        </is>
      </c>
      <c r="F1308" t="inlineStr">
        <is>
          <t>enteral</t>
        </is>
      </c>
      <c r="G1308" t="inlineStr"/>
    </row>
    <row r="1309">
      <c r="A1309" t="inlineStr">
        <is>
          <t>65</t>
        </is>
      </c>
      <c r="B1309" t="inlineStr">
        <is>
          <t>Isosource Standard 500 ml</t>
        </is>
      </c>
      <c r="C1309" t="inlineStr">
        <is>
          <t>energy</t>
        </is>
      </c>
      <c r="D1309" s="8" t="inlineStr">
        <is>
          <t>PASS</t>
        </is>
      </c>
      <c r="E1309" t="inlineStr">
        <is>
          <t>103.0 kcal/100ml</t>
        </is>
      </c>
      <c r="F1309" t="inlineStr">
        <is>
          <t>100.0-107.0 kcal/100ml</t>
        </is>
      </c>
      <c r="G1309" t="inlineStr"/>
    </row>
    <row r="1310">
      <c r="A1310" t="inlineStr">
        <is>
          <t>65</t>
        </is>
      </c>
      <c r="B1310" t="inlineStr">
        <is>
          <t>Isosource Standard 500 ml</t>
        </is>
      </c>
      <c r="C1310" t="inlineStr">
        <is>
          <t>osmolarity</t>
        </is>
      </c>
      <c r="D1310" s="8" t="inlineStr">
        <is>
          <t>PASS</t>
        </is>
      </c>
      <c r="E1310" t="inlineStr">
        <is>
          <t>234.0 mOsm/l</t>
        </is>
      </c>
      <c r="F1310" t="inlineStr">
        <is>
          <t>&lt;= 320.0 mOsm/l</t>
        </is>
      </c>
      <c r="G1310" t="inlineStr"/>
    </row>
    <row r="1311">
      <c r="A1311" t="inlineStr">
        <is>
          <t>65</t>
        </is>
      </c>
      <c r="B1311" t="inlineStr">
        <is>
          <t>Isosource Standard 500 ml</t>
        </is>
      </c>
      <c r="C1311" t="inlineStr">
        <is>
          <t>protein</t>
        </is>
      </c>
      <c r="D1311" s="8" t="inlineStr">
        <is>
          <t>PASS</t>
        </is>
      </c>
      <c r="E1311" t="inlineStr">
        <is>
          <t>4.0 g/100ml</t>
        </is>
      </c>
      <c r="F1311" t="inlineStr">
        <is>
          <t>3.9-4.8 g/100ml</t>
        </is>
      </c>
      <c r="G1311" t="inlineStr"/>
    </row>
    <row r="1312">
      <c r="A1312" t="inlineStr">
        <is>
          <t>65</t>
        </is>
      </c>
      <c r="B1312" t="inlineStr">
        <is>
          <t>Isosource Standard 500 ml</t>
        </is>
      </c>
      <c r="C1312" t="inlineStr">
        <is>
          <t>carbohydrates</t>
        </is>
      </c>
      <c r="D1312" s="8" t="inlineStr">
        <is>
          <t>PASS</t>
        </is>
      </c>
      <c r="E1312" t="inlineStr">
        <is>
          <t>13.8 g/100ml</t>
        </is>
      </c>
      <c r="F1312" t="inlineStr">
        <is>
          <t>&gt;= 10.5 g/100ml</t>
        </is>
      </c>
      <c r="G1312" t="inlineStr"/>
    </row>
    <row r="1313">
      <c r="A1313" t="inlineStr">
        <is>
          <t>65</t>
        </is>
      </c>
      <c r="B1313" t="inlineStr">
        <is>
          <t>Isosource Standard 500 ml</t>
        </is>
      </c>
      <c r="C1313" t="inlineStr">
        <is>
          <t>fiber</t>
        </is>
      </c>
      <c r="D1313" s="9" t="inlineStr">
        <is>
          <t>FAIL</t>
        </is>
      </c>
      <c r="E1313" t="inlineStr">
        <is>
          <t>0.0 g/100ml</t>
        </is>
      </c>
      <c r="F1313" t="inlineStr">
        <is>
          <t>&gt;= 2.0 g/100ml</t>
        </is>
      </c>
      <c r="G1313" t="inlineStr">
        <is>
          <t>0.0 does not satisfy &gt;= 2.0</t>
        </is>
      </c>
    </row>
    <row r="1314">
      <c r="A1314" t="inlineStr">
        <is>
          <t>65</t>
        </is>
      </c>
      <c r="B1314" t="inlineStr">
        <is>
          <t>Isosource Standard 500 ml</t>
        </is>
      </c>
      <c r="C1314" t="inlineStr">
        <is>
          <t>volume</t>
        </is>
      </c>
      <c r="D1314" s="8" t="inlineStr">
        <is>
          <t>PASS</t>
        </is>
      </c>
      <c r="E1314" t="inlineStr">
        <is>
          <t>500.0 ml</t>
        </is>
      </c>
      <c r="F1314">
        <f> 500.0 ml</f>
        <v/>
      </c>
      <c r="G1314" t="inlineStr"/>
    </row>
    <row r="1315">
      <c r="A1315" t="inlineStr">
        <is>
          <t>65</t>
        </is>
      </c>
      <c r="B1315" t="inlineStr">
        <is>
          <t>Isosource Standard 500 ml</t>
        </is>
      </c>
      <c r="C1315" t="inlineStr">
        <is>
          <t>gluten_free</t>
        </is>
      </c>
      <c r="D1315" s="8" t="inlineStr">
        <is>
          <t>PASS</t>
        </is>
      </c>
      <c r="E1315" t="inlineStr">
        <is>
          <t>True</t>
        </is>
      </c>
      <c r="F1315" t="inlineStr">
        <is>
          <t>True</t>
        </is>
      </c>
      <c r="G1315" t="inlineStr"/>
    </row>
    <row r="1316">
      <c r="A1316" t="inlineStr">
        <is>
          <t>65</t>
        </is>
      </c>
      <c r="B1316" t="inlineStr">
        <is>
          <t>Isosource Standard 500 ml</t>
        </is>
      </c>
      <c r="C1316" t="inlineStr">
        <is>
          <t>lactose_free</t>
        </is>
      </c>
      <c r="D1316" s="8" t="inlineStr">
        <is>
          <t>PASS</t>
        </is>
      </c>
      <c r="E1316" t="inlineStr">
        <is>
          <t>True</t>
        </is>
      </c>
      <c r="F1316" t="inlineStr">
        <is>
          <t>True</t>
        </is>
      </c>
      <c r="G1316" t="inlineStr"/>
    </row>
    <row r="1317">
      <c r="A1317" t="inlineStr">
        <is>
          <t>65</t>
        </is>
      </c>
      <c r="B1317" t="inlineStr">
        <is>
          <t>Isosource Standard 500 ml</t>
        </is>
      </c>
      <c r="C1317" t="inlineStr">
        <is>
          <t>nutritionally_complete</t>
        </is>
      </c>
      <c r="D1317" s="10" t="inlineStr">
        <is>
          <t>UNKNOWN</t>
        </is>
      </c>
      <c r="E1317" t="inlineStr">
        <is>
          <t>N/A</t>
        </is>
      </c>
      <c r="F1317" t="inlineStr">
        <is>
          <t>True</t>
        </is>
      </c>
      <c r="G1317" t="inlineStr">
        <is>
          <t>Cannot determine 'nutritionally_complete' for this product</t>
        </is>
      </c>
    </row>
    <row r="1318">
      <c r="A1318" t="inlineStr">
        <is>
          <t>65</t>
        </is>
      </c>
      <c r="B1318" t="inlineStr">
        <is>
          <t>Isosource Standard 500 ml</t>
        </is>
      </c>
      <c r="C1318" t="inlineStr">
        <is>
          <t>low_glycemic_index</t>
        </is>
      </c>
      <c r="D1318" s="10" t="inlineStr">
        <is>
          <t>UNKNOWN</t>
        </is>
      </c>
      <c r="E1318" t="inlineStr">
        <is>
          <t>N/A</t>
        </is>
      </c>
      <c r="F1318" t="inlineStr">
        <is>
          <t>True</t>
        </is>
      </c>
      <c r="G1318" t="inlineStr">
        <is>
          <t>Cannot determine 'low_glycemic_index' for this product</t>
        </is>
      </c>
    </row>
    <row r="1319">
      <c r="A1319" t="inlineStr">
        <is>
          <t>65</t>
        </is>
      </c>
      <c r="B1319" t="inlineStr">
        <is>
          <t>Isosource Standard 500 ml</t>
        </is>
      </c>
      <c r="C1319" t="inlineStr">
        <is>
          <t>formulation</t>
        </is>
      </c>
      <c r="D1319" s="8" t="inlineStr">
        <is>
          <t>PASS</t>
        </is>
      </c>
      <c r="E1319" t="inlineStr">
        <is>
          <t>liquid</t>
        </is>
      </c>
      <c r="F1319" t="inlineStr">
        <is>
          <t>liquid</t>
        </is>
      </c>
      <c r="G1319" t="inlineStr"/>
    </row>
    <row r="1320">
      <c r="A1320" t="inlineStr">
        <is>
          <t>65</t>
        </is>
      </c>
      <c r="B1320" t="inlineStr">
        <is>
          <t>Isosource Standard 500 ml</t>
        </is>
      </c>
      <c r="C1320" t="inlineStr">
        <is>
          <t>route</t>
        </is>
      </c>
      <c r="D1320" s="8" t="inlineStr">
        <is>
          <t>PASS</t>
        </is>
      </c>
      <c r="E1320" t="inlineStr">
        <is>
          <t>enteral</t>
        </is>
      </c>
      <c r="F1320" t="inlineStr">
        <is>
          <t>enteral</t>
        </is>
      </c>
      <c r="G1320" t="inlineStr"/>
    </row>
    <row r="1321">
      <c r="A1321" t="inlineStr">
        <is>
          <t>65</t>
        </is>
      </c>
      <c r="B1321" t="inlineStr">
        <is>
          <t>Isosource Standard Fibre 500 ml</t>
        </is>
      </c>
      <c r="C1321" t="inlineStr">
        <is>
          <t>energy</t>
        </is>
      </c>
      <c r="D1321" s="8" t="inlineStr">
        <is>
          <t>PASS</t>
        </is>
      </c>
      <c r="E1321" t="inlineStr">
        <is>
          <t>103.0 kcal/100ml</t>
        </is>
      </c>
      <c r="F1321" t="inlineStr">
        <is>
          <t>100.0-107.0 kcal/100ml</t>
        </is>
      </c>
      <c r="G1321" t="inlineStr"/>
    </row>
    <row r="1322">
      <c r="A1322" t="inlineStr">
        <is>
          <t>65</t>
        </is>
      </c>
      <c r="B1322" t="inlineStr">
        <is>
          <t>Isosource Standard Fibre 500 ml</t>
        </is>
      </c>
      <c r="C1322" t="inlineStr">
        <is>
          <t>osmolarity</t>
        </is>
      </c>
      <c r="D1322" s="8" t="inlineStr">
        <is>
          <t>PASS</t>
        </is>
      </c>
      <c r="E1322" t="inlineStr">
        <is>
          <t>249.0 mOsm/l</t>
        </is>
      </c>
      <c r="F1322" t="inlineStr">
        <is>
          <t>&lt;= 320.0 mOsm/l</t>
        </is>
      </c>
      <c r="G1322" t="inlineStr"/>
    </row>
    <row r="1323">
      <c r="A1323" t="inlineStr">
        <is>
          <t>65</t>
        </is>
      </c>
      <c r="B1323" t="inlineStr">
        <is>
          <t>Isosource Standard Fibre 500 ml</t>
        </is>
      </c>
      <c r="C1323" t="inlineStr">
        <is>
          <t>protein</t>
        </is>
      </c>
      <c r="D1323" s="8" t="inlineStr">
        <is>
          <t>PASS</t>
        </is>
      </c>
      <c r="E1323" t="inlineStr">
        <is>
          <t>4.0 g/100ml</t>
        </is>
      </c>
      <c r="F1323" t="inlineStr">
        <is>
          <t>3.9-4.8 g/100ml</t>
        </is>
      </c>
      <c r="G1323" t="inlineStr"/>
    </row>
    <row r="1324">
      <c r="A1324" t="inlineStr">
        <is>
          <t>65</t>
        </is>
      </c>
      <c r="B1324" t="inlineStr">
        <is>
          <t>Isosource Standard Fibre 500 ml</t>
        </is>
      </c>
      <c r="C1324" t="inlineStr">
        <is>
          <t>carbohydrates</t>
        </is>
      </c>
      <c r="D1324" s="8" t="inlineStr">
        <is>
          <t>PASS</t>
        </is>
      </c>
      <c r="E1324" t="inlineStr">
        <is>
          <t>13.0 g/100ml</t>
        </is>
      </c>
      <c r="F1324" t="inlineStr">
        <is>
          <t>&gt;= 10.5 g/100ml</t>
        </is>
      </c>
      <c r="G1324" t="inlineStr"/>
    </row>
    <row r="1325">
      <c r="A1325" t="inlineStr">
        <is>
          <t>65</t>
        </is>
      </c>
      <c r="B1325" t="inlineStr">
        <is>
          <t>Isosource Standard Fibre 500 ml</t>
        </is>
      </c>
      <c r="C1325" t="inlineStr">
        <is>
          <t>fiber</t>
        </is>
      </c>
      <c r="D1325" s="9" t="inlineStr">
        <is>
          <t>FAIL</t>
        </is>
      </c>
      <c r="E1325" t="inlineStr">
        <is>
          <t>1.5 g/100ml</t>
        </is>
      </c>
      <c r="F1325" t="inlineStr">
        <is>
          <t>&gt;= 2.0 g/100ml</t>
        </is>
      </c>
      <c r="G1325" t="inlineStr">
        <is>
          <t>1.5 does not satisfy &gt;= 2.0</t>
        </is>
      </c>
    </row>
    <row r="1326">
      <c r="A1326" t="inlineStr">
        <is>
          <t>65</t>
        </is>
      </c>
      <c r="B1326" t="inlineStr">
        <is>
          <t>Isosource Standard Fibre 500 ml</t>
        </is>
      </c>
      <c r="C1326" t="inlineStr">
        <is>
          <t>volume</t>
        </is>
      </c>
      <c r="D1326" s="8" t="inlineStr">
        <is>
          <t>PASS</t>
        </is>
      </c>
      <c r="E1326" t="inlineStr">
        <is>
          <t>500.0 ml</t>
        </is>
      </c>
      <c r="F1326">
        <f> 500.0 ml</f>
        <v/>
      </c>
      <c r="G1326" t="inlineStr"/>
    </row>
    <row r="1327">
      <c r="A1327" t="inlineStr">
        <is>
          <t>65</t>
        </is>
      </c>
      <c r="B1327" t="inlineStr">
        <is>
          <t>Isosource Standard Fibre 500 ml</t>
        </is>
      </c>
      <c r="C1327" t="inlineStr">
        <is>
          <t>gluten_free</t>
        </is>
      </c>
      <c r="D1327" s="8" t="inlineStr">
        <is>
          <t>PASS</t>
        </is>
      </c>
      <c r="E1327" t="inlineStr">
        <is>
          <t>True</t>
        </is>
      </c>
      <c r="F1327" t="inlineStr">
        <is>
          <t>True</t>
        </is>
      </c>
      <c r="G1327" t="inlineStr"/>
    </row>
    <row r="1328">
      <c r="A1328" t="inlineStr">
        <is>
          <t>65</t>
        </is>
      </c>
      <c r="B1328" t="inlineStr">
        <is>
          <t>Isosource Standard Fibre 500 ml</t>
        </is>
      </c>
      <c r="C1328" t="inlineStr">
        <is>
          <t>lactose_free</t>
        </is>
      </c>
      <c r="D1328" s="8" t="inlineStr">
        <is>
          <t>PASS</t>
        </is>
      </c>
      <c r="E1328" t="inlineStr">
        <is>
          <t>True</t>
        </is>
      </c>
      <c r="F1328" t="inlineStr">
        <is>
          <t>True</t>
        </is>
      </c>
      <c r="G1328" t="inlineStr"/>
    </row>
    <row r="1329">
      <c r="A1329" t="inlineStr">
        <is>
          <t>65</t>
        </is>
      </c>
      <c r="B1329" t="inlineStr">
        <is>
          <t>Isosource Standard Fibre 500 ml</t>
        </is>
      </c>
      <c r="C1329" t="inlineStr">
        <is>
          <t>nutritionally_complete</t>
        </is>
      </c>
      <c r="D1329" s="10" t="inlineStr">
        <is>
          <t>UNKNOWN</t>
        </is>
      </c>
      <c r="E1329" t="inlineStr">
        <is>
          <t>N/A</t>
        </is>
      </c>
      <c r="F1329" t="inlineStr">
        <is>
          <t>True</t>
        </is>
      </c>
      <c r="G1329" t="inlineStr">
        <is>
          <t>Cannot determine 'nutritionally_complete' for this product</t>
        </is>
      </c>
    </row>
    <row r="1330">
      <c r="A1330" t="inlineStr">
        <is>
          <t>65</t>
        </is>
      </c>
      <c r="B1330" t="inlineStr">
        <is>
          <t>Isosource Standard Fibre 500 ml</t>
        </is>
      </c>
      <c r="C1330" t="inlineStr">
        <is>
          <t>low_glycemic_index</t>
        </is>
      </c>
      <c r="D1330" s="10" t="inlineStr">
        <is>
          <t>UNKNOWN</t>
        </is>
      </c>
      <c r="E1330" t="inlineStr">
        <is>
          <t>N/A</t>
        </is>
      </c>
      <c r="F1330" t="inlineStr">
        <is>
          <t>True</t>
        </is>
      </c>
      <c r="G1330" t="inlineStr">
        <is>
          <t>Cannot determine 'low_glycemic_index' for this product</t>
        </is>
      </c>
    </row>
    <row r="1331">
      <c r="A1331" t="inlineStr">
        <is>
          <t>65</t>
        </is>
      </c>
      <c r="B1331" t="inlineStr">
        <is>
          <t>Isosource Standard Fibre 500 ml</t>
        </is>
      </c>
      <c r="C1331" t="inlineStr">
        <is>
          <t>formulation</t>
        </is>
      </c>
      <c r="D1331" s="8" t="inlineStr">
        <is>
          <t>PASS</t>
        </is>
      </c>
      <c r="E1331" t="inlineStr">
        <is>
          <t>liquid</t>
        </is>
      </c>
      <c r="F1331" t="inlineStr">
        <is>
          <t>liquid</t>
        </is>
      </c>
      <c r="G1331" t="inlineStr"/>
    </row>
    <row r="1332">
      <c r="A1332" t="inlineStr">
        <is>
          <t>65</t>
        </is>
      </c>
      <c r="B1332" t="inlineStr">
        <is>
          <t>Isosource Standard Fibre 500 ml</t>
        </is>
      </c>
      <c r="C1332" t="inlineStr">
        <is>
          <t>route</t>
        </is>
      </c>
      <c r="D1332" s="8" t="inlineStr">
        <is>
          <t>PASS</t>
        </is>
      </c>
      <c r="E1332" t="inlineStr">
        <is>
          <t>enteral</t>
        </is>
      </c>
      <c r="F1332" t="inlineStr">
        <is>
          <t>enteral</t>
        </is>
      </c>
      <c r="G1332" t="inlineStr"/>
    </row>
    <row r="1333">
      <c r="A1333" t="inlineStr">
        <is>
          <t>65</t>
        </is>
      </c>
      <c r="B1333" t="inlineStr">
        <is>
          <t>Peptamen 500 ml</t>
        </is>
      </c>
      <c r="C1333" t="inlineStr">
        <is>
          <t>energy</t>
        </is>
      </c>
      <c r="D1333" s="8" t="inlineStr">
        <is>
          <t>PASS</t>
        </is>
      </c>
      <c r="E1333" t="inlineStr">
        <is>
          <t>100.0 kcal/100ml</t>
        </is>
      </c>
      <c r="F1333" t="inlineStr">
        <is>
          <t>100.0-107.0 kcal/100ml</t>
        </is>
      </c>
      <c r="G1333" t="inlineStr"/>
    </row>
    <row r="1334">
      <c r="A1334" t="inlineStr">
        <is>
          <t>65</t>
        </is>
      </c>
      <c r="B1334" t="inlineStr">
        <is>
          <t>Peptamen 500 ml</t>
        </is>
      </c>
      <c r="C1334" t="inlineStr">
        <is>
          <t>osmolarity</t>
        </is>
      </c>
      <c r="D1334" s="8" t="inlineStr">
        <is>
          <t>PASS</t>
        </is>
      </c>
      <c r="E1334" t="inlineStr">
        <is>
          <t>270.0 mOsm/l</t>
        </is>
      </c>
      <c r="F1334" t="inlineStr">
        <is>
          <t>&lt;= 320.0 mOsm/l</t>
        </is>
      </c>
      <c r="G1334" t="inlineStr"/>
    </row>
    <row r="1335">
      <c r="A1335" t="inlineStr">
        <is>
          <t>65</t>
        </is>
      </c>
      <c r="B1335" t="inlineStr">
        <is>
          <t>Peptamen 500 ml</t>
        </is>
      </c>
      <c r="C1335" t="inlineStr">
        <is>
          <t>protein</t>
        </is>
      </c>
      <c r="D1335" s="8" t="inlineStr">
        <is>
          <t>PASS</t>
        </is>
      </c>
      <c r="E1335" t="inlineStr">
        <is>
          <t>4.0 g/100ml</t>
        </is>
      </c>
      <c r="F1335" t="inlineStr">
        <is>
          <t>3.9-4.8 g/100ml</t>
        </is>
      </c>
      <c r="G1335" t="inlineStr"/>
    </row>
    <row r="1336">
      <c r="A1336" t="inlineStr">
        <is>
          <t>65</t>
        </is>
      </c>
      <c r="B1336" t="inlineStr">
        <is>
          <t>Peptamen 500 ml</t>
        </is>
      </c>
      <c r="C1336" t="inlineStr">
        <is>
          <t>carbohydrates</t>
        </is>
      </c>
      <c r="D1336" s="8" t="inlineStr">
        <is>
          <t>PASS</t>
        </is>
      </c>
      <c r="E1336" t="inlineStr">
        <is>
          <t>12.7 g/100ml</t>
        </is>
      </c>
      <c r="F1336" t="inlineStr">
        <is>
          <t>&gt;= 10.5 g/100ml</t>
        </is>
      </c>
      <c r="G1336" t="inlineStr"/>
    </row>
    <row r="1337">
      <c r="A1337" t="inlineStr">
        <is>
          <t>65</t>
        </is>
      </c>
      <c r="B1337" t="inlineStr">
        <is>
          <t>Peptamen 500 ml</t>
        </is>
      </c>
      <c r="C1337" t="inlineStr">
        <is>
          <t>fiber</t>
        </is>
      </c>
      <c r="D1337" s="9" t="inlineStr">
        <is>
          <t>FAIL</t>
        </is>
      </c>
      <c r="E1337" t="inlineStr">
        <is>
          <t>0.0 g/100ml</t>
        </is>
      </c>
      <c r="F1337" t="inlineStr">
        <is>
          <t>&gt;= 2.0 g/100ml</t>
        </is>
      </c>
      <c r="G1337" t="inlineStr">
        <is>
          <t>0.0 does not satisfy &gt;= 2.0</t>
        </is>
      </c>
    </row>
    <row r="1338">
      <c r="A1338" t="inlineStr">
        <is>
          <t>65</t>
        </is>
      </c>
      <c r="B1338" t="inlineStr">
        <is>
          <t>Peptamen 500 ml</t>
        </is>
      </c>
      <c r="C1338" t="inlineStr">
        <is>
          <t>volume</t>
        </is>
      </c>
      <c r="D1338" s="8" t="inlineStr">
        <is>
          <t>PASS</t>
        </is>
      </c>
      <c r="E1338" t="inlineStr">
        <is>
          <t>500.0 ml</t>
        </is>
      </c>
      <c r="F1338">
        <f> 500.0 ml</f>
        <v/>
      </c>
      <c r="G1338" t="inlineStr"/>
    </row>
    <row r="1339">
      <c r="A1339" t="inlineStr">
        <is>
          <t>65</t>
        </is>
      </c>
      <c r="B1339" t="inlineStr">
        <is>
          <t>Peptamen 500 ml</t>
        </is>
      </c>
      <c r="C1339" t="inlineStr">
        <is>
          <t>gluten_free</t>
        </is>
      </c>
      <c r="D1339" s="8" t="inlineStr">
        <is>
          <t>PASS</t>
        </is>
      </c>
      <c r="E1339" t="inlineStr">
        <is>
          <t>True</t>
        </is>
      </c>
      <c r="F1339" t="inlineStr">
        <is>
          <t>True</t>
        </is>
      </c>
      <c r="G1339" t="inlineStr"/>
    </row>
    <row r="1340">
      <c r="A1340" t="inlineStr">
        <is>
          <t>65</t>
        </is>
      </c>
      <c r="B1340" t="inlineStr">
        <is>
          <t>Peptamen 500 ml</t>
        </is>
      </c>
      <c r="C1340" t="inlineStr">
        <is>
          <t>lactose_free</t>
        </is>
      </c>
      <c r="D1340" s="8" t="inlineStr">
        <is>
          <t>PASS</t>
        </is>
      </c>
      <c r="E1340" t="inlineStr">
        <is>
          <t>True</t>
        </is>
      </c>
      <c r="F1340" t="inlineStr">
        <is>
          <t>True</t>
        </is>
      </c>
      <c r="G1340" t="inlineStr"/>
    </row>
    <row r="1341">
      <c r="A1341" t="inlineStr">
        <is>
          <t>65</t>
        </is>
      </c>
      <c r="B1341" t="inlineStr">
        <is>
          <t>Peptamen 500 ml</t>
        </is>
      </c>
      <c r="C1341" t="inlineStr">
        <is>
          <t>nutritionally_complete</t>
        </is>
      </c>
      <c r="D1341" s="10" t="inlineStr">
        <is>
          <t>UNKNOWN</t>
        </is>
      </c>
      <c r="E1341" t="inlineStr">
        <is>
          <t>N/A</t>
        </is>
      </c>
      <c r="F1341" t="inlineStr">
        <is>
          <t>True</t>
        </is>
      </c>
      <c r="G1341" t="inlineStr">
        <is>
          <t>Cannot determine 'nutritionally_complete' for this product</t>
        </is>
      </c>
    </row>
    <row r="1342">
      <c r="A1342" t="inlineStr">
        <is>
          <t>65</t>
        </is>
      </c>
      <c r="B1342" t="inlineStr">
        <is>
          <t>Peptamen 500 ml</t>
        </is>
      </c>
      <c r="C1342" t="inlineStr">
        <is>
          <t>low_glycemic_index</t>
        </is>
      </c>
      <c r="D1342" s="10" t="inlineStr">
        <is>
          <t>UNKNOWN</t>
        </is>
      </c>
      <c r="E1342" t="inlineStr">
        <is>
          <t>N/A</t>
        </is>
      </c>
      <c r="F1342" t="inlineStr">
        <is>
          <t>True</t>
        </is>
      </c>
      <c r="G1342" t="inlineStr">
        <is>
          <t>Cannot determine 'low_glycemic_index' for this product</t>
        </is>
      </c>
    </row>
    <row r="1343">
      <c r="A1343" t="inlineStr">
        <is>
          <t>65</t>
        </is>
      </c>
      <c r="B1343" t="inlineStr">
        <is>
          <t>Peptamen 500 ml</t>
        </is>
      </c>
      <c r="C1343" t="inlineStr">
        <is>
          <t>formulation</t>
        </is>
      </c>
      <c r="D1343" s="8" t="inlineStr">
        <is>
          <t>PASS</t>
        </is>
      </c>
      <c r="E1343" t="inlineStr">
        <is>
          <t>liquid</t>
        </is>
      </c>
      <c r="F1343" t="inlineStr">
        <is>
          <t>liquid</t>
        </is>
      </c>
      <c r="G1343" t="inlineStr"/>
    </row>
    <row r="1344">
      <c r="A1344" t="inlineStr">
        <is>
          <t>65</t>
        </is>
      </c>
      <c r="B1344" t="inlineStr">
        <is>
          <t>Peptamen 500 ml</t>
        </is>
      </c>
      <c r="C1344" t="inlineStr">
        <is>
          <t>route</t>
        </is>
      </c>
      <c r="D1344" s="8" t="inlineStr">
        <is>
          <t>PASS</t>
        </is>
      </c>
      <c r="E1344" t="inlineStr">
        <is>
          <t>enteral</t>
        </is>
      </c>
      <c r="F1344" t="inlineStr">
        <is>
          <t>enteral</t>
        </is>
      </c>
      <c r="G1344" t="inlineStr"/>
    </row>
    <row r="1345">
      <c r="A1345" t="inlineStr">
        <is>
          <t>66</t>
        </is>
      </c>
      <c r="B1345" t="inlineStr">
        <is>
          <t>Novasource GI Balance 500 ml</t>
        </is>
      </c>
      <c r="C1345" t="inlineStr">
        <is>
          <t>energy</t>
        </is>
      </c>
      <c r="D1345" s="8" t="inlineStr">
        <is>
          <t>PASS</t>
        </is>
      </c>
      <c r="E1345" t="inlineStr">
        <is>
          <t>107.0 kcal/100ml</t>
        </is>
      </c>
      <c r="F1345">
        <f> 100.0 kcal/100ml</f>
        <v/>
      </c>
      <c r="G1345" t="inlineStr"/>
    </row>
    <row r="1346">
      <c r="A1346" t="inlineStr">
        <is>
          <t>66</t>
        </is>
      </c>
      <c r="B1346" t="inlineStr">
        <is>
          <t>Novasource GI Balance 500 ml</t>
        </is>
      </c>
      <c r="C1346" t="inlineStr">
        <is>
          <t>osmolarity</t>
        </is>
      </c>
      <c r="D1346" s="8" t="inlineStr">
        <is>
          <t>PASS</t>
        </is>
      </c>
      <c r="E1346" t="inlineStr">
        <is>
          <t>320.0 mOsm/l</t>
        </is>
      </c>
      <c r="F1346">
        <f> 320.0 mOsm/l</f>
        <v/>
      </c>
      <c r="G1346" t="inlineStr"/>
    </row>
    <row r="1347">
      <c r="A1347" t="inlineStr">
        <is>
          <t>66</t>
        </is>
      </c>
      <c r="B1347" t="inlineStr">
        <is>
          <t>Novasource GI Balance 500 ml</t>
        </is>
      </c>
      <c r="C1347" t="inlineStr">
        <is>
          <t>fat</t>
        </is>
      </c>
      <c r="D1347" s="9" t="inlineStr">
        <is>
          <t>FAIL</t>
        </is>
      </c>
      <c r="E1347" t="inlineStr">
        <is>
          <t>4.6 g/100ml</t>
        </is>
      </c>
      <c r="F1347" t="inlineStr">
        <is>
          <t>1.2-1.3 g/100ml</t>
        </is>
      </c>
      <c r="G1347" t="inlineStr">
        <is>
          <t>4.6 outside range 1.2-1.3</t>
        </is>
      </c>
    </row>
    <row r="1348">
      <c r="A1348" t="inlineStr">
        <is>
          <t>66</t>
        </is>
      </c>
      <c r="B1348" t="inlineStr">
        <is>
          <t>Novasource GI Balance 500 ml</t>
        </is>
      </c>
      <c r="C1348" t="inlineStr">
        <is>
          <t>carbohydrates</t>
        </is>
      </c>
      <c r="D1348" s="9" t="inlineStr">
        <is>
          <t>FAIL</t>
        </is>
      </c>
      <c r="E1348" t="inlineStr">
        <is>
          <t>10.5 g/100ml</t>
        </is>
      </c>
      <c r="F1348" t="inlineStr">
        <is>
          <t>&gt;= 18.0 g/100ml</t>
        </is>
      </c>
      <c r="G1348" t="inlineStr">
        <is>
          <t>10.5 does not satisfy &gt;= 18.0</t>
        </is>
      </c>
    </row>
    <row r="1349">
      <c r="A1349" t="inlineStr">
        <is>
          <t>66</t>
        </is>
      </c>
      <c r="B1349" t="inlineStr">
        <is>
          <t>Novasource GI Balance 500 ml</t>
        </is>
      </c>
      <c r="C1349" t="inlineStr">
        <is>
          <t>fiber</t>
        </is>
      </c>
      <c r="D1349" s="9" t="inlineStr">
        <is>
          <t>FAIL</t>
        </is>
      </c>
      <c r="E1349" t="inlineStr">
        <is>
          <t>2.0 g/100ml</t>
        </is>
      </c>
      <c r="F1349">
        <f> 0.27 g/100ml</f>
        <v/>
      </c>
      <c r="G1349" t="inlineStr">
        <is>
          <t>2.0 does not satisfy = 0.27</t>
        </is>
      </c>
    </row>
    <row r="1350">
      <c r="A1350" t="inlineStr">
        <is>
          <t>66</t>
        </is>
      </c>
      <c r="B1350" t="inlineStr">
        <is>
          <t>Novasource GI Balance 500 ml</t>
        </is>
      </c>
      <c r="C1350" t="inlineStr">
        <is>
          <t>volume</t>
        </is>
      </c>
      <c r="D1350" s="8" t="inlineStr">
        <is>
          <t>PASS</t>
        </is>
      </c>
      <c r="E1350" t="inlineStr">
        <is>
          <t>500.0 ml</t>
        </is>
      </c>
      <c r="F1350">
        <f> 500.0 ml</f>
        <v/>
      </c>
      <c r="G1350" t="inlineStr"/>
    </row>
    <row r="1351">
      <c r="A1351" t="inlineStr">
        <is>
          <t>66</t>
        </is>
      </c>
      <c r="B1351" t="inlineStr">
        <is>
          <t>Novasource GI Balance 500 ml</t>
        </is>
      </c>
      <c r="C1351" t="inlineStr">
        <is>
          <t>nutritionally_complete</t>
        </is>
      </c>
      <c r="D1351" s="10" t="inlineStr">
        <is>
          <t>UNKNOWN</t>
        </is>
      </c>
      <c r="E1351" t="inlineStr">
        <is>
          <t>N/A</t>
        </is>
      </c>
      <c r="F1351" t="inlineStr">
        <is>
          <t>True</t>
        </is>
      </c>
      <c r="G1351" t="inlineStr">
        <is>
          <t>Cannot determine 'nutritionally_complete' for this product</t>
        </is>
      </c>
    </row>
    <row r="1352">
      <c r="A1352" t="inlineStr">
        <is>
          <t>66</t>
        </is>
      </c>
      <c r="B1352" t="inlineStr">
        <is>
          <t>Novasource GI Balance 500 ml</t>
        </is>
      </c>
      <c r="C1352" t="inlineStr">
        <is>
          <t>formulation</t>
        </is>
      </c>
      <c r="D1352" s="8" t="inlineStr">
        <is>
          <t>PASS</t>
        </is>
      </c>
      <c r="E1352" t="inlineStr">
        <is>
          <t>liquid</t>
        </is>
      </c>
      <c r="F1352" t="inlineStr">
        <is>
          <t>liquid</t>
        </is>
      </c>
      <c r="G1352" t="inlineStr"/>
    </row>
    <row r="1353">
      <c r="A1353" t="inlineStr">
        <is>
          <t>66</t>
        </is>
      </c>
      <c r="B1353" t="inlineStr">
        <is>
          <t>Novasource GI Balance 500 ml</t>
        </is>
      </c>
      <c r="C1353" t="inlineStr">
        <is>
          <t>route</t>
        </is>
      </c>
      <c r="D1353" s="8" t="inlineStr">
        <is>
          <t>PASS</t>
        </is>
      </c>
      <c r="E1353" t="inlineStr">
        <is>
          <t>enteral</t>
        </is>
      </c>
      <c r="F1353" t="inlineStr">
        <is>
          <t>enteral</t>
        </is>
      </c>
      <c r="G1353" t="inlineStr"/>
    </row>
    <row r="1354">
      <c r="A1354" t="inlineStr">
        <is>
          <t>66</t>
        </is>
      </c>
      <c r="B1354" t="inlineStr">
        <is>
          <t>Isosource Standard 500 ml</t>
        </is>
      </c>
      <c r="C1354" t="inlineStr">
        <is>
          <t>energy</t>
        </is>
      </c>
      <c r="D1354" s="8" t="inlineStr">
        <is>
          <t>PASS</t>
        </is>
      </c>
      <c r="E1354" t="inlineStr">
        <is>
          <t>103.0 kcal/100ml</t>
        </is>
      </c>
      <c r="F1354">
        <f> 100.0 kcal/100ml</f>
        <v/>
      </c>
      <c r="G1354" t="inlineStr"/>
    </row>
    <row r="1355">
      <c r="A1355" t="inlineStr">
        <is>
          <t>66</t>
        </is>
      </c>
      <c r="B1355" t="inlineStr">
        <is>
          <t>Isosource Standard 500 ml</t>
        </is>
      </c>
      <c r="C1355" t="inlineStr">
        <is>
          <t>osmolarity</t>
        </is>
      </c>
      <c r="D1355" s="9" t="inlineStr">
        <is>
          <t>FAIL</t>
        </is>
      </c>
      <c r="E1355" t="inlineStr">
        <is>
          <t>234.0 mOsm/l</t>
        </is>
      </c>
      <c r="F1355">
        <f> 320.0 mOsm/l</f>
        <v/>
      </c>
      <c r="G1355" t="inlineStr">
        <is>
          <t>234.0 does not satisfy = 320.0</t>
        </is>
      </c>
    </row>
    <row r="1356">
      <c r="A1356" t="inlineStr">
        <is>
          <t>66</t>
        </is>
      </c>
      <c r="B1356" t="inlineStr">
        <is>
          <t>Isosource Standard 500 ml</t>
        </is>
      </c>
      <c r="C1356" t="inlineStr">
        <is>
          <t>fat</t>
        </is>
      </c>
      <c r="D1356" s="9" t="inlineStr">
        <is>
          <t>FAIL</t>
        </is>
      </c>
      <c r="E1356" t="inlineStr">
        <is>
          <t>3.3 g/100ml</t>
        </is>
      </c>
      <c r="F1356" t="inlineStr">
        <is>
          <t>1.2-1.3 g/100ml</t>
        </is>
      </c>
      <c r="G1356" t="inlineStr">
        <is>
          <t>3.3 outside range 1.2-1.3</t>
        </is>
      </c>
    </row>
    <row r="1357">
      <c r="A1357" t="inlineStr">
        <is>
          <t>66</t>
        </is>
      </c>
      <c r="B1357" t="inlineStr">
        <is>
          <t>Isosource Standard 500 ml</t>
        </is>
      </c>
      <c r="C1357" t="inlineStr">
        <is>
          <t>carbohydrates</t>
        </is>
      </c>
      <c r="D1357" s="9" t="inlineStr">
        <is>
          <t>FAIL</t>
        </is>
      </c>
      <c r="E1357" t="inlineStr">
        <is>
          <t>13.8 g/100ml</t>
        </is>
      </c>
      <c r="F1357" t="inlineStr">
        <is>
          <t>&gt;= 18.0 g/100ml</t>
        </is>
      </c>
      <c r="G1357" t="inlineStr">
        <is>
          <t>13.8 does not satisfy &gt;= 18.0</t>
        </is>
      </c>
    </row>
    <row r="1358">
      <c r="A1358" t="inlineStr">
        <is>
          <t>66</t>
        </is>
      </c>
      <c r="B1358" t="inlineStr">
        <is>
          <t>Isosource Standard 500 ml</t>
        </is>
      </c>
      <c r="C1358" t="inlineStr">
        <is>
          <t>fiber</t>
        </is>
      </c>
      <c r="D1358" s="9" t="inlineStr">
        <is>
          <t>FAIL</t>
        </is>
      </c>
      <c r="E1358" t="inlineStr">
        <is>
          <t>0.0 g/100ml</t>
        </is>
      </c>
      <c r="F1358">
        <f> 0.27 g/100ml</f>
        <v/>
      </c>
      <c r="G1358" t="inlineStr">
        <is>
          <t>0.0 does not satisfy = 0.27</t>
        </is>
      </c>
    </row>
    <row r="1359">
      <c r="A1359" t="inlineStr">
        <is>
          <t>66</t>
        </is>
      </c>
      <c r="B1359" t="inlineStr">
        <is>
          <t>Isosource Standard 500 ml</t>
        </is>
      </c>
      <c r="C1359" t="inlineStr">
        <is>
          <t>volume</t>
        </is>
      </c>
      <c r="D1359" s="8" t="inlineStr">
        <is>
          <t>PASS</t>
        </is>
      </c>
      <c r="E1359" t="inlineStr">
        <is>
          <t>500.0 ml</t>
        </is>
      </c>
      <c r="F1359">
        <f> 500.0 ml</f>
        <v/>
      </c>
      <c r="G1359" t="inlineStr"/>
    </row>
    <row r="1360">
      <c r="A1360" t="inlineStr">
        <is>
          <t>66</t>
        </is>
      </c>
      <c r="B1360" t="inlineStr">
        <is>
          <t>Isosource Standard 500 ml</t>
        </is>
      </c>
      <c r="C1360" t="inlineStr">
        <is>
          <t>nutritionally_complete</t>
        </is>
      </c>
      <c r="D1360" s="10" t="inlineStr">
        <is>
          <t>UNKNOWN</t>
        </is>
      </c>
      <c r="E1360" t="inlineStr">
        <is>
          <t>N/A</t>
        </is>
      </c>
      <c r="F1360" t="inlineStr">
        <is>
          <t>True</t>
        </is>
      </c>
      <c r="G1360" t="inlineStr">
        <is>
          <t>Cannot determine 'nutritionally_complete' for this product</t>
        </is>
      </c>
    </row>
    <row r="1361">
      <c r="A1361" t="inlineStr">
        <is>
          <t>66</t>
        </is>
      </c>
      <c r="B1361" t="inlineStr">
        <is>
          <t>Isosource Standard 500 ml</t>
        </is>
      </c>
      <c r="C1361" t="inlineStr">
        <is>
          <t>formulation</t>
        </is>
      </c>
      <c r="D1361" s="8" t="inlineStr">
        <is>
          <t>PASS</t>
        </is>
      </c>
      <c r="E1361" t="inlineStr">
        <is>
          <t>liquid</t>
        </is>
      </c>
      <c r="F1361" t="inlineStr">
        <is>
          <t>liquid</t>
        </is>
      </c>
      <c r="G1361" t="inlineStr"/>
    </row>
    <row r="1362">
      <c r="A1362" t="inlineStr">
        <is>
          <t>66</t>
        </is>
      </c>
      <c r="B1362" t="inlineStr">
        <is>
          <t>Isosource Standard 500 ml</t>
        </is>
      </c>
      <c r="C1362" t="inlineStr">
        <is>
          <t>route</t>
        </is>
      </c>
      <c r="D1362" s="8" t="inlineStr">
        <is>
          <t>PASS</t>
        </is>
      </c>
      <c r="E1362" t="inlineStr">
        <is>
          <t>enteral</t>
        </is>
      </c>
      <c r="F1362" t="inlineStr">
        <is>
          <t>enteral</t>
        </is>
      </c>
      <c r="G1362" t="inlineStr"/>
    </row>
    <row r="1363">
      <c r="A1363" t="inlineStr">
        <is>
          <t>66</t>
        </is>
      </c>
      <c r="B1363" t="inlineStr">
        <is>
          <t>Isosource Standard Fibre 500 ml</t>
        </is>
      </c>
      <c r="C1363" t="inlineStr">
        <is>
          <t>energy</t>
        </is>
      </c>
      <c r="D1363" s="8" t="inlineStr">
        <is>
          <t>PASS</t>
        </is>
      </c>
      <c r="E1363" t="inlineStr">
        <is>
          <t>103.0 kcal/100ml</t>
        </is>
      </c>
      <c r="F1363">
        <f> 100.0 kcal/100ml</f>
        <v/>
      </c>
      <c r="G1363" t="inlineStr"/>
    </row>
    <row r="1364">
      <c r="A1364" t="inlineStr">
        <is>
          <t>66</t>
        </is>
      </c>
      <c r="B1364" t="inlineStr">
        <is>
          <t>Isosource Standard Fibre 500 ml</t>
        </is>
      </c>
      <c r="C1364" t="inlineStr">
        <is>
          <t>osmolarity</t>
        </is>
      </c>
      <c r="D1364" s="9" t="inlineStr">
        <is>
          <t>FAIL</t>
        </is>
      </c>
      <c r="E1364" t="inlineStr">
        <is>
          <t>249.0 mOsm/l</t>
        </is>
      </c>
      <c r="F1364">
        <f> 320.0 mOsm/l</f>
        <v/>
      </c>
      <c r="G1364" t="inlineStr">
        <is>
          <t>249.0 does not satisfy = 320.0</t>
        </is>
      </c>
    </row>
    <row r="1365">
      <c r="A1365" t="inlineStr">
        <is>
          <t>66</t>
        </is>
      </c>
      <c r="B1365" t="inlineStr">
        <is>
          <t>Isosource Standard Fibre 500 ml</t>
        </is>
      </c>
      <c r="C1365" t="inlineStr">
        <is>
          <t>fat</t>
        </is>
      </c>
      <c r="D1365" s="9" t="inlineStr">
        <is>
          <t>FAIL</t>
        </is>
      </c>
      <c r="E1365" t="inlineStr">
        <is>
          <t>3.3 g/100ml</t>
        </is>
      </c>
      <c r="F1365" t="inlineStr">
        <is>
          <t>1.2-1.3 g/100ml</t>
        </is>
      </c>
      <c r="G1365" t="inlineStr">
        <is>
          <t>3.3 outside range 1.2-1.3</t>
        </is>
      </c>
    </row>
    <row r="1366">
      <c r="A1366" t="inlineStr">
        <is>
          <t>66</t>
        </is>
      </c>
      <c r="B1366" t="inlineStr">
        <is>
          <t>Isosource Standard Fibre 500 ml</t>
        </is>
      </c>
      <c r="C1366" t="inlineStr">
        <is>
          <t>carbohydrates</t>
        </is>
      </c>
      <c r="D1366" s="9" t="inlineStr">
        <is>
          <t>FAIL</t>
        </is>
      </c>
      <c r="E1366" t="inlineStr">
        <is>
          <t>13.0 g/100ml</t>
        </is>
      </c>
      <c r="F1366" t="inlineStr">
        <is>
          <t>&gt;= 18.0 g/100ml</t>
        </is>
      </c>
      <c r="G1366" t="inlineStr">
        <is>
          <t>13.0 does not satisfy &gt;= 18.0</t>
        </is>
      </c>
    </row>
    <row r="1367">
      <c r="A1367" t="inlineStr">
        <is>
          <t>66</t>
        </is>
      </c>
      <c r="B1367" t="inlineStr">
        <is>
          <t>Isosource Standard Fibre 500 ml</t>
        </is>
      </c>
      <c r="C1367" t="inlineStr">
        <is>
          <t>fiber</t>
        </is>
      </c>
      <c r="D1367" s="9" t="inlineStr">
        <is>
          <t>FAIL</t>
        </is>
      </c>
      <c r="E1367" t="inlineStr">
        <is>
          <t>1.5 g/100ml</t>
        </is>
      </c>
      <c r="F1367">
        <f> 0.27 g/100ml</f>
        <v/>
      </c>
      <c r="G1367" t="inlineStr">
        <is>
          <t>1.5 does not satisfy = 0.27</t>
        </is>
      </c>
    </row>
    <row r="1368">
      <c r="A1368" t="inlineStr">
        <is>
          <t>66</t>
        </is>
      </c>
      <c r="B1368" t="inlineStr">
        <is>
          <t>Isosource Standard Fibre 500 ml</t>
        </is>
      </c>
      <c r="C1368" t="inlineStr">
        <is>
          <t>volume</t>
        </is>
      </c>
      <c r="D1368" s="8" t="inlineStr">
        <is>
          <t>PASS</t>
        </is>
      </c>
      <c r="E1368" t="inlineStr">
        <is>
          <t>500.0 ml</t>
        </is>
      </c>
      <c r="F1368">
        <f> 500.0 ml</f>
        <v/>
      </c>
      <c r="G1368" t="inlineStr"/>
    </row>
    <row r="1369">
      <c r="A1369" t="inlineStr">
        <is>
          <t>66</t>
        </is>
      </c>
      <c r="B1369" t="inlineStr">
        <is>
          <t>Isosource Standard Fibre 500 ml</t>
        </is>
      </c>
      <c r="C1369" t="inlineStr">
        <is>
          <t>nutritionally_complete</t>
        </is>
      </c>
      <c r="D1369" s="10" t="inlineStr">
        <is>
          <t>UNKNOWN</t>
        </is>
      </c>
      <c r="E1369" t="inlineStr">
        <is>
          <t>N/A</t>
        </is>
      </c>
      <c r="F1369" t="inlineStr">
        <is>
          <t>True</t>
        </is>
      </c>
      <c r="G1369" t="inlineStr">
        <is>
          <t>Cannot determine 'nutritionally_complete' for this product</t>
        </is>
      </c>
    </row>
    <row r="1370">
      <c r="A1370" t="inlineStr">
        <is>
          <t>66</t>
        </is>
      </c>
      <c r="B1370" t="inlineStr">
        <is>
          <t>Isosource Standard Fibre 500 ml</t>
        </is>
      </c>
      <c r="C1370" t="inlineStr">
        <is>
          <t>formulation</t>
        </is>
      </c>
      <c r="D1370" s="8" t="inlineStr">
        <is>
          <t>PASS</t>
        </is>
      </c>
      <c r="E1370" t="inlineStr">
        <is>
          <t>liquid</t>
        </is>
      </c>
      <c r="F1370" t="inlineStr">
        <is>
          <t>liquid</t>
        </is>
      </c>
      <c r="G1370" t="inlineStr"/>
    </row>
    <row r="1371">
      <c r="A1371" t="inlineStr">
        <is>
          <t>66</t>
        </is>
      </c>
      <c r="B1371" t="inlineStr">
        <is>
          <t>Isosource Standard Fibre 500 ml</t>
        </is>
      </c>
      <c r="C1371" t="inlineStr">
        <is>
          <t>route</t>
        </is>
      </c>
      <c r="D1371" s="8" t="inlineStr">
        <is>
          <t>PASS</t>
        </is>
      </c>
      <c r="E1371" t="inlineStr">
        <is>
          <t>enteral</t>
        </is>
      </c>
      <c r="F1371" t="inlineStr">
        <is>
          <t>enteral</t>
        </is>
      </c>
      <c r="G1371" t="inlineStr"/>
    </row>
    <row r="1372">
      <c r="A1372" t="inlineStr">
        <is>
          <t>67</t>
        </is>
      </c>
      <c r="B1372" t="inlineStr">
        <is>
          <t>Isosource Standard 500 ml</t>
        </is>
      </c>
      <c r="C1372" t="inlineStr">
        <is>
          <t>energy</t>
        </is>
      </c>
      <c r="D1372" s="8" t="inlineStr">
        <is>
          <t>PASS</t>
        </is>
      </c>
      <c r="E1372" t="inlineStr">
        <is>
          <t>103.0 kcal/100ml</t>
        </is>
      </c>
      <c r="F1372">
        <f> 100.0 kcal/100ml</f>
        <v/>
      </c>
      <c r="G1372" t="inlineStr"/>
    </row>
    <row r="1373">
      <c r="A1373" t="inlineStr">
        <is>
          <t>67</t>
        </is>
      </c>
      <c r="B1373" t="inlineStr">
        <is>
          <t>Isosource Standard 500 ml</t>
        </is>
      </c>
      <c r="C1373" t="inlineStr">
        <is>
          <t>protein</t>
        </is>
      </c>
      <c r="D1373" s="8" t="inlineStr">
        <is>
          <t>PASS</t>
        </is>
      </c>
      <c r="E1373" t="inlineStr">
        <is>
          <t>4.0 g/100ml</t>
        </is>
      </c>
      <c r="F1373" t="inlineStr">
        <is>
          <t>3.6-4.0 g/100ml</t>
        </is>
      </c>
      <c r="G1373" t="inlineStr"/>
    </row>
    <row r="1374">
      <c r="A1374" t="inlineStr">
        <is>
          <t>67</t>
        </is>
      </c>
      <c r="B1374" t="inlineStr">
        <is>
          <t>Isosource Standard 500 ml</t>
        </is>
      </c>
      <c r="C1374" t="inlineStr">
        <is>
          <t>fat</t>
        </is>
      </c>
      <c r="D1374" s="8" t="inlineStr">
        <is>
          <t>PASS</t>
        </is>
      </c>
      <c r="E1374" t="inlineStr">
        <is>
          <t>3.3 g/100ml</t>
        </is>
      </c>
      <c r="F1374" t="inlineStr">
        <is>
          <t>1.2-4.0 g/100ml</t>
        </is>
      </c>
      <c r="G1374" t="inlineStr"/>
    </row>
    <row r="1375">
      <c r="A1375" t="inlineStr">
        <is>
          <t>67</t>
        </is>
      </c>
      <c r="B1375" t="inlineStr">
        <is>
          <t>Isosource Standard 500 ml</t>
        </is>
      </c>
      <c r="C1375" t="inlineStr">
        <is>
          <t>carbohydrates</t>
        </is>
      </c>
      <c r="D1375" s="9" t="inlineStr">
        <is>
          <t>FAIL</t>
        </is>
      </c>
      <c r="E1375" t="inlineStr">
        <is>
          <t>13.8 g/100ml</t>
        </is>
      </c>
      <c r="F1375" t="inlineStr">
        <is>
          <t>&gt;= 18.0 g/100ml</t>
        </is>
      </c>
      <c r="G1375" t="inlineStr">
        <is>
          <t>13.8 does not satisfy &gt;= 18.0</t>
        </is>
      </c>
    </row>
    <row r="1376">
      <c r="A1376" t="inlineStr">
        <is>
          <t>67</t>
        </is>
      </c>
      <c r="B1376" t="inlineStr">
        <is>
          <t>Isosource Standard 500 ml</t>
        </is>
      </c>
      <c r="C1376" t="inlineStr">
        <is>
          <t>fiber</t>
        </is>
      </c>
      <c r="D1376" s="9" t="inlineStr">
        <is>
          <t>FAIL</t>
        </is>
      </c>
      <c r="E1376" t="inlineStr">
        <is>
          <t>0.0 g/100ml</t>
        </is>
      </c>
      <c r="F1376">
        <f> 0.27 g/100ml</f>
        <v/>
      </c>
      <c r="G1376" t="inlineStr">
        <is>
          <t>0.0 does not satisfy = 0.27</t>
        </is>
      </c>
    </row>
    <row r="1377">
      <c r="A1377" t="inlineStr">
        <is>
          <t>67</t>
        </is>
      </c>
      <c r="B1377" t="inlineStr">
        <is>
          <t>Isosource Standard 500 ml</t>
        </is>
      </c>
      <c r="C1377" t="inlineStr">
        <is>
          <t>volume</t>
        </is>
      </c>
      <c r="D1377" s="8" t="inlineStr">
        <is>
          <t>PASS</t>
        </is>
      </c>
      <c r="E1377" t="inlineStr">
        <is>
          <t>500.0 ml</t>
        </is>
      </c>
      <c r="F1377">
        <f> 500.0 ml</f>
        <v/>
      </c>
      <c r="G1377" t="inlineStr"/>
    </row>
    <row r="1378">
      <c r="A1378" t="inlineStr">
        <is>
          <t>67</t>
        </is>
      </c>
      <c r="B1378" t="inlineStr">
        <is>
          <t>Isosource Standard 500 ml</t>
        </is>
      </c>
      <c r="C1378" t="inlineStr">
        <is>
          <t>nutritionally_complete</t>
        </is>
      </c>
      <c r="D1378" s="10" t="inlineStr">
        <is>
          <t>UNKNOWN</t>
        </is>
      </c>
      <c r="E1378" t="inlineStr">
        <is>
          <t>N/A</t>
        </is>
      </c>
      <c r="F1378" t="inlineStr">
        <is>
          <t>True</t>
        </is>
      </c>
      <c r="G1378" t="inlineStr">
        <is>
          <t>Cannot determine 'nutritionally_complete' for this product</t>
        </is>
      </c>
    </row>
    <row r="1379">
      <c r="A1379" t="inlineStr">
        <is>
          <t>67</t>
        </is>
      </c>
      <c r="B1379" t="inlineStr">
        <is>
          <t>Isosource Standard 500 ml</t>
        </is>
      </c>
      <c r="C1379" t="inlineStr">
        <is>
          <t>formulation</t>
        </is>
      </c>
      <c r="D1379" s="8" t="inlineStr">
        <is>
          <t>PASS</t>
        </is>
      </c>
      <c r="E1379" t="inlineStr">
        <is>
          <t>liquid</t>
        </is>
      </c>
      <c r="F1379" t="inlineStr">
        <is>
          <t>liquid</t>
        </is>
      </c>
      <c r="G1379" t="inlineStr"/>
    </row>
    <row r="1380">
      <c r="A1380" t="inlineStr">
        <is>
          <t>67</t>
        </is>
      </c>
      <c r="B1380" t="inlineStr">
        <is>
          <t>Isosource Standard 500 ml</t>
        </is>
      </c>
      <c r="C1380" t="inlineStr">
        <is>
          <t>route</t>
        </is>
      </c>
      <c r="D1380" s="8" t="inlineStr">
        <is>
          <t>PASS</t>
        </is>
      </c>
      <c r="E1380" t="inlineStr">
        <is>
          <t>enteral</t>
        </is>
      </c>
      <c r="F1380" t="inlineStr">
        <is>
          <t>enteral</t>
        </is>
      </c>
      <c r="G1380" t="inlineStr"/>
    </row>
    <row r="1381">
      <c r="A1381" t="inlineStr">
        <is>
          <t>67</t>
        </is>
      </c>
      <c r="B1381" t="inlineStr">
        <is>
          <t>Isosource Standard Fibre 500 ml</t>
        </is>
      </c>
      <c r="C1381" t="inlineStr">
        <is>
          <t>energy</t>
        </is>
      </c>
      <c r="D1381" s="8" t="inlineStr">
        <is>
          <t>PASS</t>
        </is>
      </c>
      <c r="E1381" t="inlineStr">
        <is>
          <t>103.0 kcal/100ml</t>
        </is>
      </c>
      <c r="F1381">
        <f> 100.0 kcal/100ml</f>
        <v/>
      </c>
      <c r="G1381" t="inlineStr"/>
    </row>
    <row r="1382">
      <c r="A1382" t="inlineStr">
        <is>
          <t>67</t>
        </is>
      </c>
      <c r="B1382" t="inlineStr">
        <is>
          <t>Isosource Standard Fibre 500 ml</t>
        </is>
      </c>
      <c r="C1382" t="inlineStr">
        <is>
          <t>protein</t>
        </is>
      </c>
      <c r="D1382" s="8" t="inlineStr">
        <is>
          <t>PASS</t>
        </is>
      </c>
      <c r="E1382" t="inlineStr">
        <is>
          <t>4.0 g/100ml</t>
        </is>
      </c>
      <c r="F1382" t="inlineStr">
        <is>
          <t>3.6-4.0 g/100ml</t>
        </is>
      </c>
      <c r="G1382" t="inlineStr"/>
    </row>
    <row r="1383">
      <c r="A1383" t="inlineStr">
        <is>
          <t>67</t>
        </is>
      </c>
      <c r="B1383" t="inlineStr">
        <is>
          <t>Isosource Standard Fibre 500 ml</t>
        </is>
      </c>
      <c r="C1383" t="inlineStr">
        <is>
          <t>fat</t>
        </is>
      </c>
      <c r="D1383" s="8" t="inlineStr">
        <is>
          <t>PASS</t>
        </is>
      </c>
      <c r="E1383" t="inlineStr">
        <is>
          <t>3.3 g/100ml</t>
        </is>
      </c>
      <c r="F1383" t="inlineStr">
        <is>
          <t>1.2-4.0 g/100ml</t>
        </is>
      </c>
      <c r="G1383" t="inlineStr"/>
    </row>
    <row r="1384">
      <c r="A1384" t="inlineStr">
        <is>
          <t>67</t>
        </is>
      </c>
      <c r="B1384" t="inlineStr">
        <is>
          <t>Isosource Standard Fibre 500 ml</t>
        </is>
      </c>
      <c r="C1384" t="inlineStr">
        <is>
          <t>carbohydrates</t>
        </is>
      </c>
      <c r="D1384" s="9" t="inlineStr">
        <is>
          <t>FAIL</t>
        </is>
      </c>
      <c r="E1384" t="inlineStr">
        <is>
          <t>13.0 g/100ml</t>
        </is>
      </c>
      <c r="F1384" t="inlineStr">
        <is>
          <t>&gt;= 18.0 g/100ml</t>
        </is>
      </c>
      <c r="G1384" t="inlineStr">
        <is>
          <t>13.0 does not satisfy &gt;= 18.0</t>
        </is>
      </c>
    </row>
    <row r="1385">
      <c r="A1385" t="inlineStr">
        <is>
          <t>67</t>
        </is>
      </c>
      <c r="B1385" t="inlineStr">
        <is>
          <t>Isosource Standard Fibre 500 ml</t>
        </is>
      </c>
      <c r="C1385" t="inlineStr">
        <is>
          <t>fiber</t>
        </is>
      </c>
      <c r="D1385" s="9" t="inlineStr">
        <is>
          <t>FAIL</t>
        </is>
      </c>
      <c r="E1385" t="inlineStr">
        <is>
          <t>1.5 g/100ml</t>
        </is>
      </c>
      <c r="F1385">
        <f> 0.27 g/100ml</f>
        <v/>
      </c>
      <c r="G1385" t="inlineStr">
        <is>
          <t>1.5 does not satisfy = 0.27</t>
        </is>
      </c>
    </row>
    <row r="1386">
      <c r="A1386" t="inlineStr">
        <is>
          <t>67</t>
        </is>
      </c>
      <c r="B1386" t="inlineStr">
        <is>
          <t>Isosource Standard Fibre 500 ml</t>
        </is>
      </c>
      <c r="C1386" t="inlineStr">
        <is>
          <t>volume</t>
        </is>
      </c>
      <c r="D1386" s="8" t="inlineStr">
        <is>
          <t>PASS</t>
        </is>
      </c>
      <c r="E1386" t="inlineStr">
        <is>
          <t>500.0 ml</t>
        </is>
      </c>
      <c r="F1386">
        <f> 500.0 ml</f>
        <v/>
      </c>
      <c r="G1386" t="inlineStr"/>
    </row>
    <row r="1387">
      <c r="A1387" t="inlineStr">
        <is>
          <t>67</t>
        </is>
      </c>
      <c r="B1387" t="inlineStr">
        <is>
          <t>Isosource Standard Fibre 500 ml</t>
        </is>
      </c>
      <c r="C1387" t="inlineStr">
        <is>
          <t>nutritionally_complete</t>
        </is>
      </c>
      <c r="D1387" s="10" t="inlineStr">
        <is>
          <t>UNKNOWN</t>
        </is>
      </c>
      <c r="E1387" t="inlineStr">
        <is>
          <t>N/A</t>
        </is>
      </c>
      <c r="F1387" t="inlineStr">
        <is>
          <t>True</t>
        </is>
      </c>
      <c r="G1387" t="inlineStr">
        <is>
          <t>Cannot determine 'nutritionally_complete' for this product</t>
        </is>
      </c>
    </row>
    <row r="1388">
      <c r="A1388" t="inlineStr">
        <is>
          <t>67</t>
        </is>
      </c>
      <c r="B1388" t="inlineStr">
        <is>
          <t>Isosource Standard Fibre 500 ml</t>
        </is>
      </c>
      <c r="C1388" t="inlineStr">
        <is>
          <t>formulation</t>
        </is>
      </c>
      <c r="D1388" s="8" t="inlineStr">
        <is>
          <t>PASS</t>
        </is>
      </c>
      <c r="E1388" t="inlineStr">
        <is>
          <t>liquid</t>
        </is>
      </c>
      <c r="F1388" t="inlineStr">
        <is>
          <t>liquid</t>
        </is>
      </c>
      <c r="G1388" t="inlineStr"/>
    </row>
    <row r="1389">
      <c r="A1389" t="inlineStr">
        <is>
          <t>67</t>
        </is>
      </c>
      <c r="B1389" t="inlineStr">
        <is>
          <t>Isosource Standard Fibre 500 ml</t>
        </is>
      </c>
      <c r="C1389" t="inlineStr">
        <is>
          <t>route</t>
        </is>
      </c>
      <c r="D1389" s="8" t="inlineStr">
        <is>
          <t>PASS</t>
        </is>
      </c>
      <c r="E1389" t="inlineStr">
        <is>
          <t>enteral</t>
        </is>
      </c>
      <c r="F1389" t="inlineStr">
        <is>
          <t>enteral</t>
        </is>
      </c>
      <c r="G1389" t="inlineStr"/>
    </row>
    <row r="1390">
      <c r="A1390" t="inlineStr">
        <is>
          <t>67</t>
        </is>
      </c>
      <c r="B1390" t="inlineStr">
        <is>
          <t>Peptamen 500 ml</t>
        </is>
      </c>
      <c r="C1390" t="inlineStr">
        <is>
          <t>energy</t>
        </is>
      </c>
      <c r="D1390" s="8" t="inlineStr">
        <is>
          <t>PASS</t>
        </is>
      </c>
      <c r="E1390" t="inlineStr">
        <is>
          <t>100.0 kcal/100ml</t>
        </is>
      </c>
      <c r="F1390">
        <f> 100.0 kcal/100ml</f>
        <v/>
      </c>
      <c r="G1390" t="inlineStr"/>
    </row>
    <row r="1391">
      <c r="A1391" t="inlineStr">
        <is>
          <t>67</t>
        </is>
      </c>
      <c r="B1391" t="inlineStr">
        <is>
          <t>Peptamen 500 ml</t>
        </is>
      </c>
      <c r="C1391" t="inlineStr">
        <is>
          <t>protein</t>
        </is>
      </c>
      <c r="D1391" s="8" t="inlineStr">
        <is>
          <t>PASS</t>
        </is>
      </c>
      <c r="E1391" t="inlineStr">
        <is>
          <t>4.0 g/100ml</t>
        </is>
      </c>
      <c r="F1391" t="inlineStr">
        <is>
          <t>3.6-4.0 g/100ml</t>
        </is>
      </c>
      <c r="G1391" t="inlineStr"/>
    </row>
    <row r="1392">
      <c r="A1392" t="inlineStr">
        <is>
          <t>67</t>
        </is>
      </c>
      <c r="B1392" t="inlineStr">
        <is>
          <t>Peptamen 500 ml</t>
        </is>
      </c>
      <c r="C1392" t="inlineStr">
        <is>
          <t>fat</t>
        </is>
      </c>
      <c r="D1392" s="8" t="inlineStr">
        <is>
          <t>PASS</t>
        </is>
      </c>
      <c r="E1392" t="inlineStr">
        <is>
          <t>3.3 g/100ml</t>
        </is>
      </c>
      <c r="F1392" t="inlineStr">
        <is>
          <t>1.2-4.0 g/100ml</t>
        </is>
      </c>
      <c r="G1392" t="inlineStr"/>
    </row>
    <row r="1393">
      <c r="A1393" t="inlineStr">
        <is>
          <t>67</t>
        </is>
      </c>
      <c r="B1393" t="inlineStr">
        <is>
          <t>Peptamen 500 ml</t>
        </is>
      </c>
      <c r="C1393" t="inlineStr">
        <is>
          <t>carbohydrates</t>
        </is>
      </c>
      <c r="D1393" s="9" t="inlineStr">
        <is>
          <t>FAIL</t>
        </is>
      </c>
      <c r="E1393" t="inlineStr">
        <is>
          <t>12.7 g/100ml</t>
        </is>
      </c>
      <c r="F1393" t="inlineStr">
        <is>
          <t>&gt;= 18.0 g/100ml</t>
        </is>
      </c>
      <c r="G1393" t="inlineStr">
        <is>
          <t>12.7 does not satisfy &gt;= 18.0</t>
        </is>
      </c>
    </row>
    <row r="1394">
      <c r="A1394" t="inlineStr">
        <is>
          <t>67</t>
        </is>
      </c>
      <c r="B1394" t="inlineStr">
        <is>
          <t>Peptamen 500 ml</t>
        </is>
      </c>
      <c r="C1394" t="inlineStr">
        <is>
          <t>fiber</t>
        </is>
      </c>
      <c r="D1394" s="9" t="inlineStr">
        <is>
          <t>FAIL</t>
        </is>
      </c>
      <c r="E1394" t="inlineStr">
        <is>
          <t>0.0 g/100ml</t>
        </is>
      </c>
      <c r="F1394">
        <f> 0.27 g/100ml</f>
        <v/>
      </c>
      <c r="G1394" t="inlineStr">
        <is>
          <t>0.0 does not satisfy = 0.27</t>
        </is>
      </c>
    </row>
    <row r="1395">
      <c r="A1395" t="inlineStr">
        <is>
          <t>67</t>
        </is>
      </c>
      <c r="B1395" t="inlineStr">
        <is>
          <t>Peptamen 500 ml</t>
        </is>
      </c>
      <c r="C1395" t="inlineStr">
        <is>
          <t>volume</t>
        </is>
      </c>
      <c r="D1395" s="8" t="inlineStr">
        <is>
          <t>PASS</t>
        </is>
      </c>
      <c r="E1395" t="inlineStr">
        <is>
          <t>500.0 ml</t>
        </is>
      </c>
      <c r="F1395">
        <f> 500.0 ml</f>
        <v/>
      </c>
      <c r="G1395" t="inlineStr"/>
    </row>
    <row r="1396">
      <c r="A1396" t="inlineStr">
        <is>
          <t>67</t>
        </is>
      </c>
      <c r="B1396" t="inlineStr">
        <is>
          <t>Peptamen 500 ml</t>
        </is>
      </c>
      <c r="C1396" t="inlineStr">
        <is>
          <t>nutritionally_complete</t>
        </is>
      </c>
      <c r="D1396" s="10" t="inlineStr">
        <is>
          <t>UNKNOWN</t>
        </is>
      </c>
      <c r="E1396" t="inlineStr">
        <is>
          <t>N/A</t>
        </is>
      </c>
      <c r="F1396" t="inlineStr">
        <is>
          <t>True</t>
        </is>
      </c>
      <c r="G1396" t="inlineStr">
        <is>
          <t>Cannot determine 'nutritionally_complete' for this product</t>
        </is>
      </c>
    </row>
    <row r="1397">
      <c r="A1397" t="inlineStr">
        <is>
          <t>67</t>
        </is>
      </c>
      <c r="B1397" t="inlineStr">
        <is>
          <t>Peptamen 500 ml</t>
        </is>
      </c>
      <c r="C1397" t="inlineStr">
        <is>
          <t>formulation</t>
        </is>
      </c>
      <c r="D1397" s="8" t="inlineStr">
        <is>
          <t>PASS</t>
        </is>
      </c>
      <c r="E1397" t="inlineStr">
        <is>
          <t>liquid</t>
        </is>
      </c>
      <c r="F1397" t="inlineStr">
        <is>
          <t>liquid</t>
        </is>
      </c>
      <c r="G1397" t="inlineStr"/>
    </row>
    <row r="1398">
      <c r="A1398" t="inlineStr">
        <is>
          <t>67</t>
        </is>
      </c>
      <c r="B1398" t="inlineStr">
        <is>
          <t>Peptamen 500 ml</t>
        </is>
      </c>
      <c r="C1398" t="inlineStr">
        <is>
          <t>route</t>
        </is>
      </c>
      <c r="D1398" s="8" t="inlineStr">
        <is>
          <t>PASS</t>
        </is>
      </c>
      <c r="E1398" t="inlineStr">
        <is>
          <t>enteral</t>
        </is>
      </c>
      <c r="F1398" t="inlineStr">
        <is>
          <t>enteral</t>
        </is>
      </c>
      <c r="G1398" t="inlineStr"/>
    </row>
    <row r="1399">
      <c r="A1399" t="inlineStr">
        <is>
          <t>68</t>
        </is>
      </c>
      <c r="B1399" t="inlineStr">
        <is>
          <t>Isosource Standard Fibre 500 ml</t>
        </is>
      </c>
      <c r="C1399" t="inlineStr">
        <is>
          <t>energy</t>
        </is>
      </c>
      <c r="D1399" s="8" t="inlineStr">
        <is>
          <t>PASS</t>
        </is>
      </c>
      <c r="E1399" t="inlineStr">
        <is>
          <t>103.0 kcal/100ml</t>
        </is>
      </c>
      <c r="F1399">
        <f> 100.0 kcal/100ml</f>
        <v/>
      </c>
      <c r="G1399" t="inlineStr"/>
    </row>
    <row r="1400">
      <c r="A1400" t="inlineStr">
        <is>
          <t>68</t>
        </is>
      </c>
      <c r="B1400" t="inlineStr">
        <is>
          <t>Isosource Standard Fibre 500 ml</t>
        </is>
      </c>
      <c r="C1400" t="inlineStr">
        <is>
          <t>osmolarity</t>
        </is>
      </c>
      <c r="D1400" s="9" t="inlineStr">
        <is>
          <t>FAIL</t>
        </is>
      </c>
      <c r="E1400" t="inlineStr">
        <is>
          <t>249.0 mOsm/l</t>
        </is>
      </c>
      <c r="F1400">
        <f> 230.0 mOsm/l</f>
        <v/>
      </c>
      <c r="G1400" t="inlineStr">
        <is>
          <t>249.0 does not satisfy = 230.0</t>
        </is>
      </c>
    </row>
    <row r="1401">
      <c r="A1401" t="inlineStr">
        <is>
          <t>68</t>
        </is>
      </c>
      <c r="B1401" t="inlineStr">
        <is>
          <t>Isosource Standard Fibre 500 ml</t>
        </is>
      </c>
      <c r="C1401" t="inlineStr">
        <is>
          <t>fat</t>
        </is>
      </c>
      <c r="D1401" s="8" t="inlineStr">
        <is>
          <t>PASS</t>
        </is>
      </c>
      <c r="E1401" t="inlineStr">
        <is>
          <t>3.3 g/100ml</t>
        </is>
      </c>
      <c r="F1401" t="inlineStr">
        <is>
          <t>&gt;= 3.5 g/100ml</t>
        </is>
      </c>
      <c r="G1401" t="inlineStr"/>
    </row>
    <row r="1402">
      <c r="A1402" t="inlineStr">
        <is>
          <t>68</t>
        </is>
      </c>
      <c r="B1402" t="inlineStr">
        <is>
          <t>Isosource Standard Fibre 500 ml</t>
        </is>
      </c>
      <c r="C1402" t="inlineStr">
        <is>
          <t>carbohydrates</t>
        </is>
      </c>
      <c r="D1402" s="8" t="inlineStr">
        <is>
          <t>PASS</t>
        </is>
      </c>
      <c r="E1402" t="inlineStr">
        <is>
          <t>13.0 g/100ml</t>
        </is>
      </c>
      <c r="F1402" t="inlineStr">
        <is>
          <t>&gt;= 13.0 g/100ml</t>
        </is>
      </c>
      <c r="G1402" t="inlineStr"/>
    </row>
    <row r="1403">
      <c r="A1403" t="inlineStr">
        <is>
          <t>68</t>
        </is>
      </c>
      <c r="B1403" t="inlineStr">
        <is>
          <t>Isosource Standard Fibre 500 ml</t>
        </is>
      </c>
      <c r="C1403" t="inlineStr">
        <is>
          <t>fiber</t>
        </is>
      </c>
      <c r="D1403" s="8" t="inlineStr">
        <is>
          <t>PASS</t>
        </is>
      </c>
      <c r="E1403" t="inlineStr">
        <is>
          <t>1.5 g/100ml</t>
        </is>
      </c>
      <c r="F1403">
        <f> 1.5 g/100ml</f>
        <v/>
      </c>
      <c r="G1403" t="inlineStr"/>
    </row>
    <row r="1404">
      <c r="A1404" t="inlineStr">
        <is>
          <t>68</t>
        </is>
      </c>
      <c r="B1404" t="inlineStr">
        <is>
          <t>Isosource Standard Fibre 500 ml</t>
        </is>
      </c>
      <c r="C1404" t="inlineStr">
        <is>
          <t>volume</t>
        </is>
      </c>
      <c r="D1404" s="8" t="inlineStr">
        <is>
          <t>PASS</t>
        </is>
      </c>
      <c r="E1404" t="inlineStr">
        <is>
          <t>500.0 ml</t>
        </is>
      </c>
      <c r="F1404">
        <f> 500.0 ml</f>
        <v/>
      </c>
      <c r="G1404" t="inlineStr"/>
    </row>
    <row r="1405">
      <c r="A1405" t="inlineStr">
        <is>
          <t>68</t>
        </is>
      </c>
      <c r="B1405" t="inlineStr">
        <is>
          <t>Isosource Standard Fibre 500 ml</t>
        </is>
      </c>
      <c r="C1405" t="inlineStr">
        <is>
          <t>lactose_free</t>
        </is>
      </c>
      <c r="D1405" s="8" t="inlineStr">
        <is>
          <t>PASS</t>
        </is>
      </c>
      <c r="E1405" t="inlineStr">
        <is>
          <t>True</t>
        </is>
      </c>
      <c r="F1405" t="inlineStr">
        <is>
          <t>True</t>
        </is>
      </c>
      <c r="G1405" t="inlineStr"/>
    </row>
    <row r="1406">
      <c r="A1406" t="inlineStr">
        <is>
          <t>68</t>
        </is>
      </c>
      <c r="B1406" t="inlineStr">
        <is>
          <t>Isosource Standard Fibre 500 ml</t>
        </is>
      </c>
      <c r="C1406" t="inlineStr">
        <is>
          <t>nutritionally_complete</t>
        </is>
      </c>
      <c r="D1406" s="10" t="inlineStr">
        <is>
          <t>UNKNOWN</t>
        </is>
      </c>
      <c r="E1406" t="inlineStr">
        <is>
          <t>N/A</t>
        </is>
      </c>
      <c r="F1406" t="inlineStr">
        <is>
          <t>True</t>
        </is>
      </c>
      <c r="G1406" t="inlineStr">
        <is>
          <t>Cannot determine 'nutritionally_complete' for this product</t>
        </is>
      </c>
    </row>
    <row r="1407">
      <c r="A1407" t="inlineStr">
        <is>
          <t>68</t>
        </is>
      </c>
      <c r="B1407" t="inlineStr">
        <is>
          <t>Isosource Standard Fibre 500 ml</t>
        </is>
      </c>
      <c r="C1407" t="inlineStr">
        <is>
          <t>formulation</t>
        </is>
      </c>
      <c r="D1407" s="8" t="inlineStr">
        <is>
          <t>PASS</t>
        </is>
      </c>
      <c r="E1407" t="inlineStr">
        <is>
          <t>liquid</t>
        </is>
      </c>
      <c r="F1407" t="inlineStr">
        <is>
          <t>liquid</t>
        </is>
      </c>
      <c r="G1407" t="inlineStr"/>
    </row>
    <row r="1408">
      <c r="A1408" t="inlineStr">
        <is>
          <t>68</t>
        </is>
      </c>
      <c r="B1408" t="inlineStr">
        <is>
          <t>Isosource Standard Fibre 500 ml</t>
        </is>
      </c>
      <c r="C1408" t="inlineStr">
        <is>
          <t>route</t>
        </is>
      </c>
      <c r="D1408" s="8" t="inlineStr">
        <is>
          <t>PASS</t>
        </is>
      </c>
      <c r="E1408" t="inlineStr">
        <is>
          <t>enteral</t>
        </is>
      </c>
      <c r="F1408" t="inlineStr">
        <is>
          <t>enteral</t>
        </is>
      </c>
      <c r="G1408" t="inlineStr"/>
    </row>
    <row r="1409">
      <c r="A1409" t="inlineStr">
        <is>
          <t>68</t>
        </is>
      </c>
      <c r="B1409" t="inlineStr">
        <is>
          <t>Isosource Standard 500 ml</t>
        </is>
      </c>
      <c r="C1409" t="inlineStr">
        <is>
          <t>energy</t>
        </is>
      </c>
      <c r="D1409" s="8" t="inlineStr">
        <is>
          <t>PASS</t>
        </is>
      </c>
      <c r="E1409" t="inlineStr">
        <is>
          <t>103.0 kcal/100ml</t>
        </is>
      </c>
      <c r="F1409">
        <f> 100.0 kcal/100ml</f>
        <v/>
      </c>
      <c r="G1409" t="inlineStr"/>
    </row>
    <row r="1410">
      <c r="A1410" t="inlineStr">
        <is>
          <t>68</t>
        </is>
      </c>
      <c r="B1410" t="inlineStr">
        <is>
          <t>Isosource Standard 500 ml</t>
        </is>
      </c>
      <c r="C1410" t="inlineStr">
        <is>
          <t>osmolarity</t>
        </is>
      </c>
      <c r="D1410" s="9" t="inlineStr">
        <is>
          <t>FAIL</t>
        </is>
      </c>
      <c r="E1410" t="inlineStr">
        <is>
          <t>234.0 mOsm/l</t>
        </is>
      </c>
      <c r="F1410">
        <f> 230.0 mOsm/l</f>
        <v/>
      </c>
      <c r="G1410" t="inlineStr">
        <is>
          <t>234.0 does not satisfy = 230.0</t>
        </is>
      </c>
    </row>
    <row r="1411">
      <c r="A1411" t="inlineStr">
        <is>
          <t>68</t>
        </is>
      </c>
      <c r="B1411" t="inlineStr">
        <is>
          <t>Isosource Standard 500 ml</t>
        </is>
      </c>
      <c r="C1411" t="inlineStr">
        <is>
          <t>fat</t>
        </is>
      </c>
      <c r="D1411" s="8" t="inlineStr">
        <is>
          <t>PASS</t>
        </is>
      </c>
      <c r="E1411" t="inlineStr">
        <is>
          <t>3.3 g/100ml</t>
        </is>
      </c>
      <c r="F1411" t="inlineStr">
        <is>
          <t>&gt;= 3.5 g/100ml</t>
        </is>
      </c>
      <c r="G1411" t="inlineStr"/>
    </row>
    <row r="1412">
      <c r="A1412" t="inlineStr">
        <is>
          <t>68</t>
        </is>
      </c>
      <c r="B1412" t="inlineStr">
        <is>
          <t>Isosource Standard 500 ml</t>
        </is>
      </c>
      <c r="C1412" t="inlineStr">
        <is>
          <t>carbohydrates</t>
        </is>
      </c>
      <c r="D1412" s="8" t="inlineStr">
        <is>
          <t>PASS</t>
        </is>
      </c>
      <c r="E1412" t="inlineStr">
        <is>
          <t>13.8 g/100ml</t>
        </is>
      </c>
      <c r="F1412" t="inlineStr">
        <is>
          <t>&gt;= 13.0 g/100ml</t>
        </is>
      </c>
      <c r="G1412" t="inlineStr"/>
    </row>
    <row r="1413">
      <c r="A1413" t="inlineStr">
        <is>
          <t>68</t>
        </is>
      </c>
      <c r="B1413" t="inlineStr">
        <is>
          <t>Isosource Standard 500 ml</t>
        </is>
      </c>
      <c r="C1413" t="inlineStr">
        <is>
          <t>fiber</t>
        </is>
      </c>
      <c r="D1413" s="9" t="inlineStr">
        <is>
          <t>FAIL</t>
        </is>
      </c>
      <c r="E1413" t="inlineStr">
        <is>
          <t>0.0 g/100ml</t>
        </is>
      </c>
      <c r="F1413">
        <f> 1.5 g/100ml</f>
        <v/>
      </c>
      <c r="G1413" t="inlineStr">
        <is>
          <t>0.0 does not satisfy = 1.5</t>
        </is>
      </c>
    </row>
    <row r="1414">
      <c r="A1414" t="inlineStr">
        <is>
          <t>68</t>
        </is>
      </c>
      <c r="B1414" t="inlineStr">
        <is>
          <t>Isosource Standard 500 ml</t>
        </is>
      </c>
      <c r="C1414" t="inlineStr">
        <is>
          <t>volume</t>
        </is>
      </c>
      <c r="D1414" s="8" t="inlineStr">
        <is>
          <t>PASS</t>
        </is>
      </c>
      <c r="E1414" t="inlineStr">
        <is>
          <t>500.0 ml</t>
        </is>
      </c>
      <c r="F1414">
        <f> 500.0 ml</f>
        <v/>
      </c>
      <c r="G1414" t="inlineStr"/>
    </row>
    <row r="1415">
      <c r="A1415" t="inlineStr">
        <is>
          <t>68</t>
        </is>
      </c>
      <c r="B1415" t="inlineStr">
        <is>
          <t>Isosource Standard 500 ml</t>
        </is>
      </c>
      <c r="C1415" t="inlineStr">
        <is>
          <t>lactose_free</t>
        </is>
      </c>
      <c r="D1415" s="8" t="inlineStr">
        <is>
          <t>PASS</t>
        </is>
      </c>
      <c r="E1415" t="inlineStr">
        <is>
          <t>True</t>
        </is>
      </c>
      <c r="F1415" t="inlineStr">
        <is>
          <t>True</t>
        </is>
      </c>
      <c r="G1415" t="inlineStr"/>
    </row>
    <row r="1416">
      <c r="A1416" t="inlineStr">
        <is>
          <t>68</t>
        </is>
      </c>
      <c r="B1416" t="inlineStr">
        <is>
          <t>Isosource Standard 500 ml</t>
        </is>
      </c>
      <c r="C1416" t="inlineStr">
        <is>
          <t>nutritionally_complete</t>
        </is>
      </c>
      <c r="D1416" s="10" t="inlineStr">
        <is>
          <t>UNKNOWN</t>
        </is>
      </c>
      <c r="E1416" t="inlineStr">
        <is>
          <t>N/A</t>
        </is>
      </c>
      <c r="F1416" t="inlineStr">
        <is>
          <t>True</t>
        </is>
      </c>
      <c r="G1416" t="inlineStr">
        <is>
          <t>Cannot determine 'nutritionally_complete' for this product</t>
        </is>
      </c>
    </row>
    <row r="1417">
      <c r="A1417" t="inlineStr">
        <is>
          <t>68</t>
        </is>
      </c>
      <c r="B1417" t="inlineStr">
        <is>
          <t>Isosource Standard 500 ml</t>
        </is>
      </c>
      <c r="C1417" t="inlineStr">
        <is>
          <t>formulation</t>
        </is>
      </c>
      <c r="D1417" s="8" t="inlineStr">
        <is>
          <t>PASS</t>
        </is>
      </c>
      <c r="E1417" t="inlineStr">
        <is>
          <t>liquid</t>
        </is>
      </c>
      <c r="F1417" t="inlineStr">
        <is>
          <t>liquid</t>
        </is>
      </c>
      <c r="G1417" t="inlineStr"/>
    </row>
    <row r="1418">
      <c r="A1418" t="inlineStr">
        <is>
          <t>68</t>
        </is>
      </c>
      <c r="B1418" t="inlineStr">
        <is>
          <t>Isosource Standard 500 ml</t>
        </is>
      </c>
      <c r="C1418" t="inlineStr">
        <is>
          <t>route</t>
        </is>
      </c>
      <c r="D1418" s="8" t="inlineStr">
        <is>
          <t>PASS</t>
        </is>
      </c>
      <c r="E1418" t="inlineStr">
        <is>
          <t>enteral</t>
        </is>
      </c>
      <c r="F1418" t="inlineStr">
        <is>
          <t>enteral</t>
        </is>
      </c>
      <c r="G1418" t="inlineStr"/>
    </row>
    <row r="1419">
      <c r="A1419" t="inlineStr">
        <is>
          <t>68</t>
        </is>
      </c>
      <c r="B1419" t="inlineStr">
        <is>
          <t>Isosource Standard Fibre 1000 ml</t>
        </is>
      </c>
      <c r="C1419" t="inlineStr">
        <is>
          <t>energy</t>
        </is>
      </c>
      <c r="D1419" s="8" t="inlineStr">
        <is>
          <t>PASS</t>
        </is>
      </c>
      <c r="E1419" t="inlineStr">
        <is>
          <t>103.0 kcal/100ml</t>
        </is>
      </c>
      <c r="F1419">
        <f> 100.0 kcal/100ml</f>
        <v/>
      </c>
      <c r="G1419" t="inlineStr"/>
    </row>
    <row r="1420">
      <c r="A1420" t="inlineStr">
        <is>
          <t>68</t>
        </is>
      </c>
      <c r="B1420" t="inlineStr">
        <is>
          <t>Isosource Standard Fibre 1000 ml</t>
        </is>
      </c>
      <c r="C1420" t="inlineStr">
        <is>
          <t>osmolarity</t>
        </is>
      </c>
      <c r="D1420" s="9" t="inlineStr">
        <is>
          <t>FAIL</t>
        </is>
      </c>
      <c r="E1420" t="inlineStr">
        <is>
          <t>249.0 mOsm/l</t>
        </is>
      </c>
      <c r="F1420">
        <f> 230.0 mOsm/l</f>
        <v/>
      </c>
      <c r="G1420" t="inlineStr">
        <is>
          <t>249.0 does not satisfy = 230.0</t>
        </is>
      </c>
    </row>
    <row r="1421">
      <c r="A1421" t="inlineStr">
        <is>
          <t>68</t>
        </is>
      </c>
      <c r="B1421" t="inlineStr">
        <is>
          <t>Isosource Standard Fibre 1000 ml</t>
        </is>
      </c>
      <c r="C1421" t="inlineStr">
        <is>
          <t>fat</t>
        </is>
      </c>
      <c r="D1421" s="8" t="inlineStr">
        <is>
          <t>PASS</t>
        </is>
      </c>
      <c r="E1421" t="inlineStr">
        <is>
          <t>3.3 g/100ml</t>
        </is>
      </c>
      <c r="F1421" t="inlineStr">
        <is>
          <t>&gt;= 3.5 g/100ml</t>
        </is>
      </c>
      <c r="G1421" t="inlineStr"/>
    </row>
    <row r="1422">
      <c r="A1422" t="inlineStr">
        <is>
          <t>68</t>
        </is>
      </c>
      <c r="B1422" t="inlineStr">
        <is>
          <t>Isosource Standard Fibre 1000 ml</t>
        </is>
      </c>
      <c r="C1422" t="inlineStr">
        <is>
          <t>carbohydrates</t>
        </is>
      </c>
      <c r="D1422" s="8" t="inlineStr">
        <is>
          <t>PASS</t>
        </is>
      </c>
      <c r="E1422" t="inlineStr">
        <is>
          <t>13.0 g/100ml</t>
        </is>
      </c>
      <c r="F1422" t="inlineStr">
        <is>
          <t>&gt;= 13.0 g/100ml</t>
        </is>
      </c>
      <c r="G1422" t="inlineStr"/>
    </row>
    <row r="1423">
      <c r="A1423" t="inlineStr">
        <is>
          <t>68</t>
        </is>
      </c>
      <c r="B1423" t="inlineStr">
        <is>
          <t>Isosource Standard Fibre 1000 ml</t>
        </is>
      </c>
      <c r="C1423" t="inlineStr">
        <is>
          <t>fiber</t>
        </is>
      </c>
      <c r="D1423" s="8" t="inlineStr">
        <is>
          <t>PASS</t>
        </is>
      </c>
      <c r="E1423" t="inlineStr">
        <is>
          <t>1.5 g/100ml</t>
        </is>
      </c>
      <c r="F1423">
        <f> 1.5 g/100ml</f>
        <v/>
      </c>
      <c r="G1423" t="inlineStr"/>
    </row>
    <row r="1424">
      <c r="A1424" t="inlineStr">
        <is>
          <t>68</t>
        </is>
      </c>
      <c r="B1424" t="inlineStr">
        <is>
          <t>Isosource Standard Fibre 1000 ml</t>
        </is>
      </c>
      <c r="C1424" t="inlineStr">
        <is>
          <t>volume</t>
        </is>
      </c>
      <c r="D1424" s="9" t="inlineStr">
        <is>
          <t>FAIL</t>
        </is>
      </c>
      <c r="E1424" t="inlineStr">
        <is>
          <t>1000.0 ml</t>
        </is>
      </c>
      <c r="F1424">
        <f> 500.0 ml</f>
        <v/>
      </c>
      <c r="G1424" t="inlineStr">
        <is>
          <t>1000.0 ml != 500.0 ml</t>
        </is>
      </c>
    </row>
    <row r="1425">
      <c r="A1425" t="inlineStr">
        <is>
          <t>68</t>
        </is>
      </c>
      <c r="B1425" t="inlineStr">
        <is>
          <t>Isosource Standard Fibre 1000 ml</t>
        </is>
      </c>
      <c r="C1425" t="inlineStr">
        <is>
          <t>lactose_free</t>
        </is>
      </c>
      <c r="D1425" s="8" t="inlineStr">
        <is>
          <t>PASS</t>
        </is>
      </c>
      <c r="E1425" t="inlineStr">
        <is>
          <t>True</t>
        </is>
      </c>
      <c r="F1425" t="inlineStr">
        <is>
          <t>True</t>
        </is>
      </c>
      <c r="G1425" t="inlineStr"/>
    </row>
    <row r="1426">
      <c r="A1426" t="inlineStr">
        <is>
          <t>68</t>
        </is>
      </c>
      <c r="B1426" t="inlineStr">
        <is>
          <t>Isosource Standard Fibre 1000 ml</t>
        </is>
      </c>
      <c r="C1426" t="inlineStr">
        <is>
          <t>nutritionally_complete</t>
        </is>
      </c>
      <c r="D1426" s="10" t="inlineStr">
        <is>
          <t>UNKNOWN</t>
        </is>
      </c>
      <c r="E1426" t="inlineStr">
        <is>
          <t>N/A</t>
        </is>
      </c>
      <c r="F1426" t="inlineStr">
        <is>
          <t>True</t>
        </is>
      </c>
      <c r="G1426" t="inlineStr">
        <is>
          <t>Cannot determine 'nutritionally_complete' for this product</t>
        </is>
      </c>
    </row>
    <row r="1427">
      <c r="A1427" t="inlineStr">
        <is>
          <t>68</t>
        </is>
      </c>
      <c r="B1427" t="inlineStr">
        <is>
          <t>Isosource Standard Fibre 1000 ml</t>
        </is>
      </c>
      <c r="C1427" t="inlineStr">
        <is>
          <t>formulation</t>
        </is>
      </c>
      <c r="D1427" s="8" t="inlineStr">
        <is>
          <t>PASS</t>
        </is>
      </c>
      <c r="E1427" t="inlineStr">
        <is>
          <t>liquid</t>
        </is>
      </c>
      <c r="F1427" t="inlineStr">
        <is>
          <t>liquid</t>
        </is>
      </c>
      <c r="G1427" t="inlineStr"/>
    </row>
    <row r="1428">
      <c r="A1428" t="inlineStr">
        <is>
          <t>68</t>
        </is>
      </c>
      <c r="B1428" t="inlineStr">
        <is>
          <t>Isosource Standard Fibre 1000 ml</t>
        </is>
      </c>
      <c r="C1428" t="inlineStr">
        <is>
          <t>route</t>
        </is>
      </c>
      <c r="D1428" s="8" t="inlineStr">
        <is>
          <t>PASS</t>
        </is>
      </c>
      <c r="E1428" t="inlineStr">
        <is>
          <t>enteral</t>
        </is>
      </c>
      <c r="F1428" t="inlineStr">
        <is>
          <t>enteral</t>
        </is>
      </c>
      <c r="G1428" t="inlineStr"/>
    </row>
    <row r="1429">
      <c r="A1429" t="inlineStr">
        <is>
          <t>69</t>
        </is>
      </c>
      <c r="B1429" t="inlineStr">
        <is>
          <t>Isosource Energy 500 ml</t>
        </is>
      </c>
      <c r="C1429" t="inlineStr">
        <is>
          <t>energy</t>
        </is>
      </c>
      <c r="D1429" s="9" t="inlineStr">
        <is>
          <t>FAIL</t>
        </is>
      </c>
      <c r="E1429" t="inlineStr">
        <is>
          <t>159.0 kcal/100ml</t>
        </is>
      </c>
      <c r="F1429">
        <f> 130.0 kcal/100ml</f>
        <v/>
      </c>
      <c r="G1429" t="inlineStr">
        <is>
          <t>159.0 does not satisfy = 130.0</t>
        </is>
      </c>
    </row>
    <row r="1430">
      <c r="A1430" t="inlineStr">
        <is>
          <t>69</t>
        </is>
      </c>
      <c r="B1430" t="inlineStr">
        <is>
          <t>Isosource Energy 500 ml</t>
        </is>
      </c>
      <c r="C1430" t="inlineStr">
        <is>
          <t>osmolarity</t>
        </is>
      </c>
      <c r="D1430" s="9" t="inlineStr">
        <is>
          <t>FAIL</t>
        </is>
      </c>
      <c r="E1430" t="inlineStr">
        <is>
          <t>290.0 mOsm/l</t>
        </is>
      </c>
      <c r="F1430">
        <f> 335.0 mOsm/l</f>
        <v/>
      </c>
      <c r="G1430" t="inlineStr">
        <is>
          <t>290.0 does not satisfy = 335.0</t>
        </is>
      </c>
    </row>
    <row r="1431">
      <c r="A1431" t="inlineStr">
        <is>
          <t>69</t>
        </is>
      </c>
      <c r="B1431" t="inlineStr">
        <is>
          <t>Isosource Energy 500 ml</t>
        </is>
      </c>
      <c r="C1431" t="inlineStr">
        <is>
          <t>protein</t>
        </is>
      </c>
      <c r="D1431" s="8" t="inlineStr">
        <is>
          <t>PASS</t>
        </is>
      </c>
      <c r="E1431" t="inlineStr">
        <is>
          <t>6.2 g/100ml</t>
        </is>
      </c>
      <c r="F1431" t="inlineStr">
        <is>
          <t>6.0-6.5 g/100ml</t>
        </is>
      </c>
      <c r="G1431" t="inlineStr"/>
    </row>
    <row r="1432">
      <c r="A1432" t="inlineStr">
        <is>
          <t>69</t>
        </is>
      </c>
      <c r="B1432" t="inlineStr">
        <is>
          <t>Isosource Energy 500 ml</t>
        </is>
      </c>
      <c r="C1432" t="inlineStr">
        <is>
          <t>fat</t>
        </is>
      </c>
      <c r="D1432" s="8" t="inlineStr">
        <is>
          <t>PASS</t>
        </is>
      </c>
      <c r="E1432" t="inlineStr">
        <is>
          <t>5.8 g/100ml</t>
        </is>
      </c>
      <c r="F1432" t="inlineStr">
        <is>
          <t>&gt;= 5.8 g/100ml</t>
        </is>
      </c>
      <c r="G1432" t="inlineStr"/>
    </row>
    <row r="1433">
      <c r="A1433" t="inlineStr">
        <is>
          <t>69</t>
        </is>
      </c>
      <c r="B1433" t="inlineStr">
        <is>
          <t>Isosource Energy 500 ml</t>
        </is>
      </c>
      <c r="C1433" t="inlineStr">
        <is>
          <t>carbohydrates</t>
        </is>
      </c>
      <c r="D1433" s="9" t="inlineStr">
        <is>
          <t>FAIL</t>
        </is>
      </c>
      <c r="E1433" t="inlineStr">
        <is>
          <t>20.0 g/100ml</t>
        </is>
      </c>
      <c r="F1433" t="inlineStr">
        <is>
          <t>12.0-13.0 g/100ml</t>
        </is>
      </c>
      <c r="G1433" t="inlineStr">
        <is>
          <t>20.0 outside range 12.0-13.0</t>
        </is>
      </c>
    </row>
    <row r="1434">
      <c r="A1434" t="inlineStr">
        <is>
          <t>69</t>
        </is>
      </c>
      <c r="B1434" t="inlineStr">
        <is>
          <t>Isosource Energy 500 ml</t>
        </is>
      </c>
      <c r="C1434" t="inlineStr">
        <is>
          <t>fiber</t>
        </is>
      </c>
      <c r="D1434" s="8" t="inlineStr">
        <is>
          <t>PASS</t>
        </is>
      </c>
      <c r="E1434" t="inlineStr">
        <is>
          <t>0.0 g/100ml</t>
        </is>
      </c>
      <c r="F1434" t="inlineStr">
        <is>
          <t>&lt; 0.1 g/100ml</t>
        </is>
      </c>
      <c r="G1434" t="inlineStr"/>
    </row>
    <row r="1435">
      <c r="A1435" t="inlineStr">
        <is>
          <t>69</t>
        </is>
      </c>
      <c r="B1435" t="inlineStr">
        <is>
          <t>Isosource Energy 500 ml</t>
        </is>
      </c>
      <c r="C1435" t="inlineStr">
        <is>
          <t>volume</t>
        </is>
      </c>
      <c r="D1435" s="8" t="inlineStr">
        <is>
          <t>PASS</t>
        </is>
      </c>
      <c r="E1435" t="inlineStr">
        <is>
          <t>500.0 ml</t>
        </is>
      </c>
      <c r="F1435">
        <f> 500.0 ml</f>
        <v/>
      </c>
      <c r="G1435" t="inlineStr"/>
    </row>
    <row r="1436">
      <c r="A1436" t="inlineStr">
        <is>
          <t>69</t>
        </is>
      </c>
      <c r="B1436" t="inlineStr">
        <is>
          <t>Isosource Energy 500 ml</t>
        </is>
      </c>
      <c r="C1436" t="inlineStr">
        <is>
          <t>nutritionally_complete</t>
        </is>
      </c>
      <c r="D1436" s="10" t="inlineStr">
        <is>
          <t>UNKNOWN</t>
        </is>
      </c>
      <c r="E1436" t="inlineStr">
        <is>
          <t>N/A</t>
        </is>
      </c>
      <c r="F1436" t="inlineStr">
        <is>
          <t>True</t>
        </is>
      </c>
      <c r="G1436" t="inlineStr">
        <is>
          <t>Cannot determine 'nutritionally_complete' for this product</t>
        </is>
      </c>
    </row>
    <row r="1437">
      <c r="A1437" t="inlineStr">
        <is>
          <t>69</t>
        </is>
      </c>
      <c r="B1437" t="inlineStr">
        <is>
          <t>Isosource Energy 500 ml</t>
        </is>
      </c>
      <c r="C1437" t="inlineStr">
        <is>
          <t>formulation</t>
        </is>
      </c>
      <c r="D1437" s="8" t="inlineStr">
        <is>
          <t>PASS</t>
        </is>
      </c>
      <c r="E1437" t="inlineStr">
        <is>
          <t>liquid</t>
        </is>
      </c>
      <c r="F1437" t="inlineStr">
        <is>
          <t>liquid</t>
        </is>
      </c>
      <c r="G1437" t="inlineStr"/>
    </row>
    <row r="1438">
      <c r="A1438" t="inlineStr">
        <is>
          <t>69</t>
        </is>
      </c>
      <c r="B1438" t="inlineStr">
        <is>
          <t>Isosource Energy 500 ml</t>
        </is>
      </c>
      <c r="C1438" t="inlineStr">
        <is>
          <t>route</t>
        </is>
      </c>
      <c r="D1438" s="8" t="inlineStr">
        <is>
          <t>PASS</t>
        </is>
      </c>
      <c r="E1438" t="inlineStr">
        <is>
          <t>enteral</t>
        </is>
      </c>
      <c r="F1438" t="inlineStr">
        <is>
          <t>enteral</t>
        </is>
      </c>
      <c r="G1438" t="inlineStr"/>
    </row>
    <row r="1439">
      <c r="A1439" t="inlineStr">
        <is>
          <t>69</t>
        </is>
      </c>
      <c r="B1439" t="inlineStr">
        <is>
          <t>Isosource Energy Fibre 500 ml</t>
        </is>
      </c>
      <c r="C1439" t="inlineStr">
        <is>
          <t>energy</t>
        </is>
      </c>
      <c r="D1439" s="9" t="inlineStr">
        <is>
          <t>FAIL</t>
        </is>
      </c>
      <c r="E1439" t="inlineStr">
        <is>
          <t>160.0 kcal/100ml</t>
        </is>
      </c>
      <c r="F1439">
        <f> 130.0 kcal/100ml</f>
        <v/>
      </c>
      <c r="G1439" t="inlineStr">
        <is>
          <t>160.0 does not satisfy = 130.0</t>
        </is>
      </c>
    </row>
    <row r="1440">
      <c r="A1440" t="inlineStr">
        <is>
          <t>69</t>
        </is>
      </c>
      <c r="B1440" t="inlineStr">
        <is>
          <t>Isosource Energy Fibre 500 ml</t>
        </is>
      </c>
      <c r="C1440" t="inlineStr">
        <is>
          <t>osmolarity</t>
        </is>
      </c>
      <c r="D1440" s="9" t="inlineStr">
        <is>
          <t>FAIL</t>
        </is>
      </c>
      <c r="E1440" t="inlineStr">
        <is>
          <t>315.0 mOsm/l</t>
        </is>
      </c>
      <c r="F1440">
        <f> 335.0 mOsm/l</f>
        <v/>
      </c>
      <c r="G1440" t="inlineStr">
        <is>
          <t>315.0 does not satisfy = 335.0</t>
        </is>
      </c>
    </row>
    <row r="1441">
      <c r="A1441" t="inlineStr">
        <is>
          <t>69</t>
        </is>
      </c>
      <c r="B1441" t="inlineStr">
        <is>
          <t>Isosource Energy Fibre 500 ml</t>
        </is>
      </c>
      <c r="C1441" t="inlineStr">
        <is>
          <t>protein</t>
        </is>
      </c>
      <c r="D1441" s="8" t="inlineStr">
        <is>
          <t>PASS</t>
        </is>
      </c>
      <c r="E1441" t="inlineStr">
        <is>
          <t>6.3 g/100ml</t>
        </is>
      </c>
      <c r="F1441" t="inlineStr">
        <is>
          <t>6.0-6.5 g/100ml</t>
        </is>
      </c>
      <c r="G1441" t="inlineStr"/>
    </row>
    <row r="1442">
      <c r="A1442" t="inlineStr">
        <is>
          <t>69</t>
        </is>
      </c>
      <c r="B1442" t="inlineStr">
        <is>
          <t>Isosource Energy Fibre 500 ml</t>
        </is>
      </c>
      <c r="C1442" t="inlineStr">
        <is>
          <t>fat</t>
        </is>
      </c>
      <c r="D1442" s="8" t="inlineStr">
        <is>
          <t>PASS</t>
        </is>
      </c>
      <c r="E1442" t="inlineStr">
        <is>
          <t>5.8 g/100ml</t>
        </is>
      </c>
      <c r="F1442" t="inlineStr">
        <is>
          <t>&gt;= 5.8 g/100ml</t>
        </is>
      </c>
      <c r="G1442" t="inlineStr"/>
    </row>
    <row r="1443">
      <c r="A1443" t="inlineStr">
        <is>
          <t>69</t>
        </is>
      </c>
      <c r="B1443" t="inlineStr">
        <is>
          <t>Isosource Energy Fibre 500 ml</t>
        </is>
      </c>
      <c r="C1443" t="inlineStr">
        <is>
          <t>carbohydrates</t>
        </is>
      </c>
      <c r="D1443" s="9" t="inlineStr">
        <is>
          <t>FAIL</t>
        </is>
      </c>
      <c r="E1443" t="inlineStr">
        <is>
          <t>18.8 g/100ml</t>
        </is>
      </c>
      <c r="F1443" t="inlineStr">
        <is>
          <t>12.0-13.0 g/100ml</t>
        </is>
      </c>
      <c r="G1443" t="inlineStr">
        <is>
          <t>18.8 outside range 12.0-13.0</t>
        </is>
      </c>
    </row>
    <row r="1444">
      <c r="A1444" t="inlineStr">
        <is>
          <t>69</t>
        </is>
      </c>
      <c r="B1444" t="inlineStr">
        <is>
          <t>Isosource Energy Fibre 500 ml</t>
        </is>
      </c>
      <c r="C1444" t="inlineStr">
        <is>
          <t>fiber</t>
        </is>
      </c>
      <c r="D1444" s="9" t="inlineStr">
        <is>
          <t>FAIL</t>
        </is>
      </c>
      <c r="E1444" t="inlineStr">
        <is>
          <t>1.5 g/100ml</t>
        </is>
      </c>
      <c r="F1444" t="inlineStr">
        <is>
          <t>&lt; 0.1 g/100ml</t>
        </is>
      </c>
      <c r="G1444" t="inlineStr">
        <is>
          <t>1.5 does not satisfy &lt; 0.1</t>
        </is>
      </c>
    </row>
    <row r="1445">
      <c r="A1445" t="inlineStr">
        <is>
          <t>69</t>
        </is>
      </c>
      <c r="B1445" t="inlineStr">
        <is>
          <t>Isosource Energy Fibre 500 ml</t>
        </is>
      </c>
      <c r="C1445" t="inlineStr">
        <is>
          <t>volume</t>
        </is>
      </c>
      <c r="D1445" s="8" t="inlineStr">
        <is>
          <t>PASS</t>
        </is>
      </c>
      <c r="E1445" t="inlineStr">
        <is>
          <t>500.0 ml</t>
        </is>
      </c>
      <c r="F1445">
        <f> 500.0 ml</f>
        <v/>
      </c>
      <c r="G1445" t="inlineStr"/>
    </row>
    <row r="1446">
      <c r="A1446" t="inlineStr">
        <is>
          <t>69</t>
        </is>
      </c>
      <c r="B1446" t="inlineStr">
        <is>
          <t>Isosource Energy Fibre 500 ml</t>
        </is>
      </c>
      <c r="C1446" t="inlineStr">
        <is>
          <t>nutritionally_complete</t>
        </is>
      </c>
      <c r="D1446" s="10" t="inlineStr">
        <is>
          <t>UNKNOWN</t>
        </is>
      </c>
      <c r="E1446" t="inlineStr">
        <is>
          <t>N/A</t>
        </is>
      </c>
      <c r="F1446" t="inlineStr">
        <is>
          <t>True</t>
        </is>
      </c>
      <c r="G1446" t="inlineStr">
        <is>
          <t>Cannot determine 'nutritionally_complete' for this product</t>
        </is>
      </c>
    </row>
    <row r="1447">
      <c r="A1447" t="inlineStr">
        <is>
          <t>69</t>
        </is>
      </c>
      <c r="B1447" t="inlineStr">
        <is>
          <t>Isosource Energy Fibre 500 ml</t>
        </is>
      </c>
      <c r="C1447" t="inlineStr">
        <is>
          <t>formulation</t>
        </is>
      </c>
      <c r="D1447" s="8" t="inlineStr">
        <is>
          <t>PASS</t>
        </is>
      </c>
      <c r="E1447" t="inlineStr">
        <is>
          <t>liquid</t>
        </is>
      </c>
      <c r="F1447" t="inlineStr">
        <is>
          <t>liquid</t>
        </is>
      </c>
      <c r="G1447" t="inlineStr"/>
    </row>
    <row r="1448">
      <c r="A1448" t="inlineStr">
        <is>
          <t>69</t>
        </is>
      </c>
      <c r="B1448" t="inlineStr">
        <is>
          <t>Isosource Energy Fibre 500 ml</t>
        </is>
      </c>
      <c r="C1448" t="inlineStr">
        <is>
          <t>route</t>
        </is>
      </c>
      <c r="D1448" s="8" t="inlineStr">
        <is>
          <t>PASS</t>
        </is>
      </c>
      <c r="E1448" t="inlineStr">
        <is>
          <t>enteral</t>
        </is>
      </c>
      <c r="F1448" t="inlineStr">
        <is>
          <t>enteral</t>
        </is>
      </c>
      <c r="G1448" t="inlineStr"/>
    </row>
    <row r="1449">
      <c r="A1449" t="inlineStr">
        <is>
          <t>69</t>
        </is>
      </c>
      <c r="B1449" t="inlineStr">
        <is>
          <t>Isosource 2.0 Protein 500 ml</t>
        </is>
      </c>
      <c r="C1449" t="inlineStr">
        <is>
          <t>energy</t>
        </is>
      </c>
      <c r="D1449" s="9" t="inlineStr">
        <is>
          <t>FAIL</t>
        </is>
      </c>
      <c r="E1449" t="inlineStr">
        <is>
          <t>200.0 kcal/100ml</t>
        </is>
      </c>
      <c r="F1449">
        <f> 130.0 kcal/100ml</f>
        <v/>
      </c>
      <c r="G1449" t="inlineStr">
        <is>
          <t>200.0 does not satisfy = 130.0</t>
        </is>
      </c>
    </row>
    <row r="1450">
      <c r="A1450" t="inlineStr">
        <is>
          <t>69</t>
        </is>
      </c>
      <c r="B1450" t="inlineStr">
        <is>
          <t>Isosource 2.0 Protein 500 ml</t>
        </is>
      </c>
      <c r="C1450" t="inlineStr">
        <is>
          <t>osmolarity</t>
        </is>
      </c>
      <c r="D1450" s="9" t="inlineStr">
        <is>
          <t>FAIL</t>
        </is>
      </c>
      <c r="E1450" t="inlineStr">
        <is>
          <t>362.0 mOsm/l</t>
        </is>
      </c>
      <c r="F1450">
        <f> 335.0 mOsm/l</f>
        <v/>
      </c>
      <c r="G1450" t="inlineStr">
        <is>
          <t>362.0 does not satisfy = 335.0</t>
        </is>
      </c>
    </row>
    <row r="1451">
      <c r="A1451" t="inlineStr">
        <is>
          <t>69</t>
        </is>
      </c>
      <c r="B1451" t="inlineStr">
        <is>
          <t>Isosource 2.0 Protein 500 ml</t>
        </is>
      </c>
      <c r="C1451" t="inlineStr">
        <is>
          <t>protein</t>
        </is>
      </c>
      <c r="D1451" s="9" t="inlineStr">
        <is>
          <t>FAIL</t>
        </is>
      </c>
      <c r="E1451" t="inlineStr">
        <is>
          <t>10.0 g/100ml</t>
        </is>
      </c>
      <c r="F1451" t="inlineStr">
        <is>
          <t>6.0-6.5 g/100ml</t>
        </is>
      </c>
      <c r="G1451" t="inlineStr">
        <is>
          <t>10.0 outside range 6.0-6.5</t>
        </is>
      </c>
    </row>
    <row r="1452">
      <c r="A1452" t="inlineStr">
        <is>
          <t>69</t>
        </is>
      </c>
      <c r="B1452" t="inlineStr">
        <is>
          <t>Isosource 2.0 Protein 500 ml</t>
        </is>
      </c>
      <c r="C1452" t="inlineStr">
        <is>
          <t>fat</t>
        </is>
      </c>
      <c r="D1452" s="8" t="inlineStr">
        <is>
          <t>PASS</t>
        </is>
      </c>
      <c r="E1452" t="inlineStr">
        <is>
          <t>6.7 g/100ml</t>
        </is>
      </c>
      <c r="F1452" t="inlineStr">
        <is>
          <t>&gt;= 5.8 g/100ml</t>
        </is>
      </c>
      <c r="G1452" t="inlineStr"/>
    </row>
    <row r="1453">
      <c r="A1453" t="inlineStr">
        <is>
          <t>69</t>
        </is>
      </c>
      <c r="B1453" t="inlineStr">
        <is>
          <t>Isosource 2.0 Protein 500 ml</t>
        </is>
      </c>
      <c r="C1453" t="inlineStr">
        <is>
          <t>carbohydrates</t>
        </is>
      </c>
      <c r="D1453" s="9" t="inlineStr">
        <is>
          <t>FAIL</t>
        </is>
      </c>
      <c r="E1453" t="inlineStr">
        <is>
          <t>24.5 g/100ml</t>
        </is>
      </c>
      <c r="F1453" t="inlineStr">
        <is>
          <t>12.0-13.0 g/100ml</t>
        </is>
      </c>
      <c r="G1453" t="inlineStr">
        <is>
          <t>24.5 outside range 12.0-13.0</t>
        </is>
      </c>
    </row>
    <row r="1454">
      <c r="A1454" t="inlineStr">
        <is>
          <t>69</t>
        </is>
      </c>
      <c r="B1454" t="inlineStr">
        <is>
          <t>Isosource 2.0 Protein 500 ml</t>
        </is>
      </c>
      <c r="C1454" t="inlineStr">
        <is>
          <t>fiber</t>
        </is>
      </c>
      <c r="D1454" s="8" t="inlineStr">
        <is>
          <t>PASS</t>
        </is>
      </c>
      <c r="E1454" t="inlineStr">
        <is>
          <t>0.0 g/100ml</t>
        </is>
      </c>
      <c r="F1454" t="inlineStr">
        <is>
          <t>&lt; 0.1 g/100ml</t>
        </is>
      </c>
      <c r="G1454" t="inlineStr"/>
    </row>
    <row r="1455">
      <c r="A1455" t="inlineStr">
        <is>
          <t>69</t>
        </is>
      </c>
      <c r="B1455" t="inlineStr">
        <is>
          <t>Isosource 2.0 Protein 500 ml</t>
        </is>
      </c>
      <c r="C1455" t="inlineStr">
        <is>
          <t>volume</t>
        </is>
      </c>
      <c r="D1455" s="8" t="inlineStr">
        <is>
          <t>PASS</t>
        </is>
      </c>
      <c r="E1455" t="inlineStr">
        <is>
          <t>500.0 ml</t>
        </is>
      </c>
      <c r="F1455">
        <f> 500.0 ml</f>
        <v/>
      </c>
      <c r="G1455" t="inlineStr"/>
    </row>
    <row r="1456">
      <c r="A1456" t="inlineStr">
        <is>
          <t>69</t>
        </is>
      </c>
      <c r="B1456" t="inlineStr">
        <is>
          <t>Isosource 2.0 Protein 500 ml</t>
        </is>
      </c>
      <c r="C1456" t="inlineStr">
        <is>
          <t>nutritionally_complete</t>
        </is>
      </c>
      <c r="D1456" s="10" t="inlineStr">
        <is>
          <t>UNKNOWN</t>
        </is>
      </c>
      <c r="E1456" t="inlineStr">
        <is>
          <t>N/A</t>
        </is>
      </c>
      <c r="F1456" t="inlineStr">
        <is>
          <t>True</t>
        </is>
      </c>
      <c r="G1456" t="inlineStr">
        <is>
          <t>Cannot determine 'nutritionally_complete' for this product</t>
        </is>
      </c>
    </row>
    <row r="1457">
      <c r="A1457" t="inlineStr">
        <is>
          <t>69</t>
        </is>
      </c>
      <c r="B1457" t="inlineStr">
        <is>
          <t>Isosource 2.0 Protein 500 ml</t>
        </is>
      </c>
      <c r="C1457" t="inlineStr">
        <is>
          <t>formulation</t>
        </is>
      </c>
      <c r="D1457" s="8" t="inlineStr">
        <is>
          <t>PASS</t>
        </is>
      </c>
      <c r="E1457" t="inlineStr">
        <is>
          <t>liquid</t>
        </is>
      </c>
      <c r="F1457" t="inlineStr">
        <is>
          <t>liquid</t>
        </is>
      </c>
      <c r="G1457" t="inlineStr"/>
    </row>
    <row r="1458">
      <c r="A1458" t="inlineStr">
        <is>
          <t>69</t>
        </is>
      </c>
      <c r="B1458" t="inlineStr">
        <is>
          <t>Isosource 2.0 Protein 500 ml</t>
        </is>
      </c>
      <c r="C1458" t="inlineStr">
        <is>
          <t>route</t>
        </is>
      </c>
      <c r="D1458" s="8" t="inlineStr">
        <is>
          <t>PASS</t>
        </is>
      </c>
      <c r="E1458" t="inlineStr">
        <is>
          <t>enteral</t>
        </is>
      </c>
      <c r="F1458" t="inlineStr">
        <is>
          <t>enteral</t>
        </is>
      </c>
      <c r="G1458" t="inlineStr"/>
    </row>
    <row r="1459">
      <c r="A1459" t="inlineStr">
        <is>
          <t>70</t>
        </is>
      </c>
      <c r="B1459" t="inlineStr">
        <is>
          <t>Novasource GI Balance 500 ml</t>
        </is>
      </c>
      <c r="C1459" t="inlineStr">
        <is>
          <t>energy</t>
        </is>
      </c>
      <c r="D1459" s="9" t="inlineStr">
        <is>
          <t>FAIL</t>
        </is>
      </c>
      <c r="E1459" t="inlineStr">
        <is>
          <t>107.0 kcal/100ml</t>
        </is>
      </c>
      <c r="F1459">
        <f> 136.0 kcal/100ml</f>
        <v/>
      </c>
      <c r="G1459" t="inlineStr">
        <is>
          <t>107.0 does not satisfy = 136.0</t>
        </is>
      </c>
    </row>
    <row r="1460">
      <c r="A1460" t="inlineStr">
        <is>
          <t>70</t>
        </is>
      </c>
      <c r="B1460" t="inlineStr">
        <is>
          <t>Novasource GI Balance 500 ml</t>
        </is>
      </c>
      <c r="C1460" t="inlineStr">
        <is>
          <t>osmolarity</t>
        </is>
      </c>
      <c r="D1460" s="9" t="inlineStr">
        <is>
          <t>FAIL</t>
        </is>
      </c>
      <c r="E1460" t="inlineStr">
        <is>
          <t>320.0 mOsm/l</t>
        </is>
      </c>
      <c r="F1460">
        <f> 380.0 mOsm/l</f>
        <v/>
      </c>
      <c r="G1460" t="inlineStr">
        <is>
          <t>320.0 does not satisfy = 380.0</t>
        </is>
      </c>
    </row>
    <row r="1461">
      <c r="A1461" t="inlineStr">
        <is>
          <t>70</t>
        </is>
      </c>
      <c r="B1461" t="inlineStr">
        <is>
          <t>Novasource GI Balance 500 ml</t>
        </is>
      </c>
      <c r="C1461" t="inlineStr">
        <is>
          <t>protein</t>
        </is>
      </c>
      <c r="D1461" s="9" t="inlineStr">
        <is>
          <t>FAIL</t>
        </is>
      </c>
      <c r="E1461" t="inlineStr">
        <is>
          <t>4.8 g/100ml</t>
        </is>
      </c>
      <c r="F1461">
        <f> 7.5 g/100ml</f>
        <v/>
      </c>
      <c r="G1461" t="inlineStr">
        <is>
          <t>4.8 does not satisfy = 7.5</t>
        </is>
      </c>
    </row>
    <row r="1462">
      <c r="A1462" t="inlineStr">
        <is>
          <t>70</t>
        </is>
      </c>
      <c r="B1462" t="inlineStr">
        <is>
          <t>Novasource GI Balance 500 ml</t>
        </is>
      </c>
      <c r="C1462" t="inlineStr">
        <is>
          <t>fat</t>
        </is>
      </c>
      <c r="D1462" s="8" t="inlineStr">
        <is>
          <t>PASS</t>
        </is>
      </c>
      <c r="E1462" t="inlineStr">
        <is>
          <t>4.6 g/100ml</t>
        </is>
      </c>
      <c r="F1462">
        <f> 5.0 g/100ml</f>
        <v/>
      </c>
      <c r="G1462" t="inlineStr"/>
    </row>
    <row r="1463">
      <c r="A1463" t="inlineStr">
        <is>
          <t>70</t>
        </is>
      </c>
      <c r="B1463" t="inlineStr">
        <is>
          <t>Novasource GI Balance 500 ml</t>
        </is>
      </c>
      <c r="C1463" t="inlineStr">
        <is>
          <t>carbohydrates</t>
        </is>
      </c>
      <c r="D1463" s="9" t="inlineStr">
        <is>
          <t>FAIL</t>
        </is>
      </c>
      <c r="E1463" t="inlineStr">
        <is>
          <t>10.5 g/100ml</t>
        </is>
      </c>
      <c r="F1463">
        <f> 18.8 g/100ml</f>
        <v/>
      </c>
      <c r="G1463" t="inlineStr">
        <is>
          <t>10.5 does not satisfy = 18.8</t>
        </is>
      </c>
    </row>
    <row r="1464">
      <c r="A1464" t="inlineStr">
        <is>
          <t>70</t>
        </is>
      </c>
      <c r="B1464" t="inlineStr">
        <is>
          <t>Novasource GI Balance 500 ml</t>
        </is>
      </c>
      <c r="C1464" t="inlineStr">
        <is>
          <t>fiber</t>
        </is>
      </c>
      <c r="D1464" s="8" t="inlineStr">
        <is>
          <t>PASS</t>
        </is>
      </c>
      <c r="E1464" t="inlineStr">
        <is>
          <t>2.0 g/100ml</t>
        </is>
      </c>
      <c r="F1464">
        <f> 2.0 g/100ml</f>
        <v/>
      </c>
      <c r="G1464" t="inlineStr"/>
    </row>
    <row r="1465">
      <c r="A1465" t="inlineStr">
        <is>
          <t>70</t>
        </is>
      </c>
      <c r="B1465" t="inlineStr">
        <is>
          <t>Novasource GI Balance 500 ml</t>
        </is>
      </c>
      <c r="C1465" t="inlineStr">
        <is>
          <t>volume</t>
        </is>
      </c>
      <c r="D1465" s="8" t="inlineStr">
        <is>
          <t>PASS</t>
        </is>
      </c>
      <c r="E1465" t="inlineStr">
        <is>
          <t>500.0 ml</t>
        </is>
      </c>
      <c r="F1465">
        <f> 500.0 ml</f>
        <v/>
      </c>
      <c r="G1465" t="inlineStr"/>
    </row>
    <row r="1466">
      <c r="A1466" t="inlineStr">
        <is>
          <t>70</t>
        </is>
      </c>
      <c r="B1466" t="inlineStr">
        <is>
          <t>Novasource GI Balance 500 ml</t>
        </is>
      </c>
      <c r="C1466" t="inlineStr">
        <is>
          <t>nutritionally_complete</t>
        </is>
      </c>
      <c r="D1466" s="10" t="inlineStr">
        <is>
          <t>UNKNOWN</t>
        </is>
      </c>
      <c r="E1466" t="inlineStr">
        <is>
          <t>N/A</t>
        </is>
      </c>
      <c r="F1466" t="inlineStr">
        <is>
          <t>True</t>
        </is>
      </c>
      <c r="G1466" t="inlineStr">
        <is>
          <t>Cannot determine 'nutritionally_complete' for this product</t>
        </is>
      </c>
    </row>
    <row r="1467">
      <c r="A1467" t="inlineStr">
        <is>
          <t>70</t>
        </is>
      </c>
      <c r="B1467" t="inlineStr">
        <is>
          <t>Novasource GI Balance 500 ml</t>
        </is>
      </c>
      <c r="C1467" t="inlineStr">
        <is>
          <t>formulation</t>
        </is>
      </c>
      <c r="D1467" s="8" t="inlineStr">
        <is>
          <t>PASS</t>
        </is>
      </c>
      <c r="E1467" t="inlineStr">
        <is>
          <t>liquid</t>
        </is>
      </c>
      <c r="F1467" t="inlineStr">
        <is>
          <t>liquid</t>
        </is>
      </c>
      <c r="G1467" t="inlineStr"/>
    </row>
    <row r="1468">
      <c r="A1468" t="inlineStr">
        <is>
          <t>70</t>
        </is>
      </c>
      <c r="B1468" t="inlineStr">
        <is>
          <t>Novasource GI Balance 500 ml</t>
        </is>
      </c>
      <c r="C1468" t="inlineStr">
        <is>
          <t>route</t>
        </is>
      </c>
      <c r="D1468" s="8" t="inlineStr">
        <is>
          <t>PASS</t>
        </is>
      </c>
      <c r="E1468" t="inlineStr">
        <is>
          <t>enteral</t>
        </is>
      </c>
      <c r="F1468" t="inlineStr">
        <is>
          <t>enteral</t>
        </is>
      </c>
      <c r="G1468" t="inlineStr"/>
    </row>
    <row r="1469">
      <c r="A1469" t="inlineStr">
        <is>
          <t>70</t>
        </is>
      </c>
      <c r="B1469" t="inlineStr">
        <is>
          <t>Novasource GI Advance 500 ml</t>
        </is>
      </c>
      <c r="C1469" t="inlineStr">
        <is>
          <t>energy</t>
        </is>
      </c>
      <c r="D1469" s="9" t="inlineStr">
        <is>
          <t>FAIL</t>
        </is>
      </c>
      <c r="E1469" t="inlineStr">
        <is>
          <t>155.0 kcal/100ml</t>
        </is>
      </c>
      <c r="F1469">
        <f> 136.0 kcal/100ml</f>
        <v/>
      </c>
      <c r="G1469" t="inlineStr">
        <is>
          <t>155.0 does not satisfy = 136.0</t>
        </is>
      </c>
    </row>
    <row r="1470">
      <c r="A1470" t="inlineStr">
        <is>
          <t>70</t>
        </is>
      </c>
      <c r="B1470" t="inlineStr">
        <is>
          <t>Novasource GI Advance 500 ml</t>
        </is>
      </c>
      <c r="C1470" t="inlineStr">
        <is>
          <t>osmolarity</t>
        </is>
      </c>
      <c r="D1470" s="9" t="inlineStr">
        <is>
          <t>FAIL</t>
        </is>
      </c>
      <c r="E1470" t="inlineStr">
        <is>
          <t>335.0 mOsm/l</t>
        </is>
      </c>
      <c r="F1470">
        <f> 380.0 mOsm/l</f>
        <v/>
      </c>
      <c r="G1470" t="inlineStr">
        <is>
          <t>335.0 does not satisfy = 380.0</t>
        </is>
      </c>
    </row>
    <row r="1471">
      <c r="A1471" t="inlineStr">
        <is>
          <t>70</t>
        </is>
      </c>
      <c r="B1471" t="inlineStr">
        <is>
          <t>Novasource GI Advance 500 ml</t>
        </is>
      </c>
      <c r="C1471" t="inlineStr">
        <is>
          <t>protein</t>
        </is>
      </c>
      <c r="D1471" s="9" t="inlineStr">
        <is>
          <t>FAIL</t>
        </is>
      </c>
      <c r="E1471" t="inlineStr">
        <is>
          <t>9.6 g/100ml</t>
        </is>
      </c>
      <c r="F1471">
        <f> 7.5 g/100ml</f>
        <v/>
      </c>
      <c r="G1471" t="inlineStr">
        <is>
          <t>9.6 does not satisfy = 7.5</t>
        </is>
      </c>
    </row>
    <row r="1472">
      <c r="A1472" t="inlineStr">
        <is>
          <t>70</t>
        </is>
      </c>
      <c r="B1472" t="inlineStr">
        <is>
          <t>Novasource GI Advance 500 ml</t>
        </is>
      </c>
      <c r="C1472" t="inlineStr">
        <is>
          <t>fat</t>
        </is>
      </c>
      <c r="D1472" s="8" t="inlineStr">
        <is>
          <t>PASS</t>
        </is>
      </c>
      <c r="E1472" t="inlineStr">
        <is>
          <t>4.7 g/100ml</t>
        </is>
      </c>
      <c r="F1472">
        <f> 5.0 g/100ml</f>
        <v/>
      </c>
      <c r="G1472" t="inlineStr"/>
    </row>
    <row r="1473">
      <c r="A1473" t="inlineStr">
        <is>
          <t>70</t>
        </is>
      </c>
      <c r="B1473" t="inlineStr">
        <is>
          <t>Novasource GI Advance 500 ml</t>
        </is>
      </c>
      <c r="C1473" t="inlineStr">
        <is>
          <t>carbohydrates</t>
        </is>
      </c>
      <c r="D1473" s="8" t="inlineStr">
        <is>
          <t>PASS</t>
        </is>
      </c>
      <c r="E1473" t="inlineStr">
        <is>
          <t>17.5 g/100ml</t>
        </is>
      </c>
      <c r="F1473">
        <f> 18.8 g/100ml</f>
        <v/>
      </c>
      <c r="G1473" t="inlineStr"/>
    </row>
    <row r="1474">
      <c r="A1474" t="inlineStr">
        <is>
          <t>70</t>
        </is>
      </c>
      <c r="B1474" t="inlineStr">
        <is>
          <t>Novasource GI Advance 500 ml</t>
        </is>
      </c>
      <c r="C1474" t="inlineStr">
        <is>
          <t>fiber</t>
        </is>
      </c>
      <c r="D1474" s="9" t="inlineStr">
        <is>
          <t>FAIL</t>
        </is>
      </c>
      <c r="E1474" t="inlineStr">
        <is>
          <t>2.2 g/100ml</t>
        </is>
      </c>
      <c r="F1474">
        <f> 2.0 g/100ml</f>
        <v/>
      </c>
      <c r="G1474" t="inlineStr">
        <is>
          <t>2.2 does not satisfy = 2.0</t>
        </is>
      </c>
    </row>
    <row r="1475">
      <c r="A1475" t="inlineStr">
        <is>
          <t>70</t>
        </is>
      </c>
      <c r="B1475" t="inlineStr">
        <is>
          <t>Novasource GI Advance 500 ml</t>
        </is>
      </c>
      <c r="C1475" t="inlineStr">
        <is>
          <t>volume</t>
        </is>
      </c>
      <c r="D1475" s="8" t="inlineStr">
        <is>
          <t>PASS</t>
        </is>
      </c>
      <c r="E1475" t="inlineStr">
        <is>
          <t>500.0 ml</t>
        </is>
      </c>
      <c r="F1475">
        <f> 500.0 ml</f>
        <v/>
      </c>
      <c r="G1475" t="inlineStr"/>
    </row>
    <row r="1476">
      <c r="A1476" t="inlineStr">
        <is>
          <t>70</t>
        </is>
      </c>
      <c r="B1476" t="inlineStr">
        <is>
          <t>Novasource GI Advance 500 ml</t>
        </is>
      </c>
      <c r="C1476" t="inlineStr">
        <is>
          <t>nutritionally_complete</t>
        </is>
      </c>
      <c r="D1476" s="10" t="inlineStr">
        <is>
          <t>UNKNOWN</t>
        </is>
      </c>
      <c r="E1476" t="inlineStr">
        <is>
          <t>N/A</t>
        </is>
      </c>
      <c r="F1476" t="inlineStr">
        <is>
          <t>True</t>
        </is>
      </c>
      <c r="G1476" t="inlineStr">
        <is>
          <t>Cannot determine 'nutritionally_complete' for this product</t>
        </is>
      </c>
    </row>
    <row r="1477">
      <c r="A1477" t="inlineStr">
        <is>
          <t>70</t>
        </is>
      </c>
      <c r="B1477" t="inlineStr">
        <is>
          <t>Novasource GI Advance 500 ml</t>
        </is>
      </c>
      <c r="C1477" t="inlineStr">
        <is>
          <t>formulation</t>
        </is>
      </c>
      <c r="D1477" s="8" t="inlineStr">
        <is>
          <t>PASS</t>
        </is>
      </c>
      <c r="E1477" t="inlineStr">
        <is>
          <t>liquid</t>
        </is>
      </c>
      <c r="F1477" t="inlineStr">
        <is>
          <t>liquid</t>
        </is>
      </c>
      <c r="G1477" t="inlineStr"/>
    </row>
    <row r="1478">
      <c r="A1478" t="inlineStr">
        <is>
          <t>70</t>
        </is>
      </c>
      <c r="B1478" t="inlineStr">
        <is>
          <t>Novasource GI Advance 500 ml</t>
        </is>
      </c>
      <c r="C1478" t="inlineStr">
        <is>
          <t>route</t>
        </is>
      </c>
      <c r="D1478" s="8" t="inlineStr">
        <is>
          <t>PASS</t>
        </is>
      </c>
      <c r="E1478" t="inlineStr">
        <is>
          <t>enteral</t>
        </is>
      </c>
      <c r="F1478" t="inlineStr">
        <is>
          <t>enteral</t>
        </is>
      </c>
      <c r="G1478" t="inlineStr"/>
    </row>
    <row r="1479">
      <c r="A1479" t="inlineStr">
        <is>
          <t>70</t>
        </is>
      </c>
      <c r="B1479" t="inlineStr">
        <is>
          <t>Peptamen Junior PHGG 500 ml</t>
        </is>
      </c>
      <c r="C1479" t="inlineStr">
        <is>
          <t>energy</t>
        </is>
      </c>
      <c r="D1479" s="8" t="inlineStr">
        <is>
          <t>PASS</t>
        </is>
      </c>
      <c r="E1479" t="inlineStr">
        <is>
          <t>124.0 kcal/100ml</t>
        </is>
      </c>
      <c r="F1479">
        <f> 136.0 kcal/100ml</f>
        <v/>
      </c>
      <c r="G1479" t="inlineStr"/>
    </row>
    <row r="1480">
      <c r="A1480" t="inlineStr">
        <is>
          <t>70</t>
        </is>
      </c>
      <c r="B1480" t="inlineStr">
        <is>
          <t>Peptamen Junior PHGG 500 ml</t>
        </is>
      </c>
      <c r="C1480" t="inlineStr">
        <is>
          <t>osmolarity</t>
        </is>
      </c>
      <c r="D1480" s="9" t="inlineStr">
        <is>
          <t>FAIL</t>
        </is>
      </c>
      <c r="E1480" t="inlineStr">
        <is>
          <t>383.0 mOsm/l</t>
        </is>
      </c>
      <c r="F1480">
        <f> 380.0 mOsm/l</f>
        <v/>
      </c>
      <c r="G1480" t="inlineStr">
        <is>
          <t>383.0 does not satisfy = 380.0</t>
        </is>
      </c>
    </row>
    <row r="1481">
      <c r="A1481" t="inlineStr">
        <is>
          <t>70</t>
        </is>
      </c>
      <c r="B1481" t="inlineStr">
        <is>
          <t>Peptamen Junior PHGG 500 ml</t>
        </is>
      </c>
      <c r="C1481" t="inlineStr">
        <is>
          <t>protein</t>
        </is>
      </c>
      <c r="D1481" s="9" t="inlineStr">
        <is>
          <t>FAIL</t>
        </is>
      </c>
      <c r="E1481" t="inlineStr">
        <is>
          <t>3.6 g/100ml</t>
        </is>
      </c>
      <c r="F1481">
        <f> 7.5 g/100ml</f>
        <v/>
      </c>
      <c r="G1481" t="inlineStr">
        <is>
          <t>3.6 does not satisfy = 7.5</t>
        </is>
      </c>
    </row>
    <row r="1482">
      <c r="A1482" t="inlineStr">
        <is>
          <t>70</t>
        </is>
      </c>
      <c r="B1482" t="inlineStr">
        <is>
          <t>Peptamen Junior PHGG 500 ml</t>
        </is>
      </c>
      <c r="C1482" t="inlineStr">
        <is>
          <t>fat</t>
        </is>
      </c>
      <c r="D1482" s="8" t="inlineStr">
        <is>
          <t>PASS</t>
        </is>
      </c>
      <c r="E1482" t="inlineStr">
        <is>
          <t>5.2 g/100ml</t>
        </is>
      </c>
      <c r="F1482">
        <f> 5.0 g/100ml</f>
        <v/>
      </c>
      <c r="G1482" t="inlineStr"/>
    </row>
    <row r="1483">
      <c r="A1483" t="inlineStr">
        <is>
          <t>70</t>
        </is>
      </c>
      <c r="B1483" t="inlineStr">
        <is>
          <t>Peptamen Junior PHGG 500 ml</t>
        </is>
      </c>
      <c r="C1483" t="inlineStr">
        <is>
          <t>carbohydrates</t>
        </is>
      </c>
      <c r="D1483" s="9" t="inlineStr">
        <is>
          <t>FAIL</t>
        </is>
      </c>
      <c r="E1483" t="inlineStr">
        <is>
          <t>15.0 g/100ml</t>
        </is>
      </c>
      <c r="F1483">
        <f> 18.8 g/100ml</f>
        <v/>
      </c>
      <c r="G1483" t="inlineStr">
        <is>
          <t>15.0 does not satisfy = 18.8</t>
        </is>
      </c>
    </row>
    <row r="1484">
      <c r="A1484" t="inlineStr">
        <is>
          <t>70</t>
        </is>
      </c>
      <c r="B1484" t="inlineStr">
        <is>
          <t>Peptamen Junior PHGG 500 ml</t>
        </is>
      </c>
      <c r="C1484" t="inlineStr">
        <is>
          <t>fiber</t>
        </is>
      </c>
      <c r="D1484" s="9" t="inlineStr">
        <is>
          <t>FAIL</t>
        </is>
      </c>
      <c r="E1484" t="inlineStr">
        <is>
          <t>1.2 g/100ml</t>
        </is>
      </c>
      <c r="F1484">
        <f> 2.0 g/100ml</f>
        <v/>
      </c>
      <c r="G1484" t="inlineStr">
        <is>
          <t>1.2 does not satisfy = 2.0</t>
        </is>
      </c>
    </row>
    <row r="1485">
      <c r="A1485" t="inlineStr">
        <is>
          <t>70</t>
        </is>
      </c>
      <c r="B1485" t="inlineStr">
        <is>
          <t>Peptamen Junior PHGG 500 ml</t>
        </is>
      </c>
      <c r="C1485" t="inlineStr">
        <is>
          <t>volume</t>
        </is>
      </c>
      <c r="D1485" s="8" t="inlineStr">
        <is>
          <t>PASS</t>
        </is>
      </c>
      <c r="E1485" t="inlineStr">
        <is>
          <t>500.0 ml</t>
        </is>
      </c>
      <c r="F1485">
        <f> 500.0 ml</f>
        <v/>
      </c>
      <c r="G1485" t="inlineStr"/>
    </row>
    <row r="1486">
      <c r="A1486" t="inlineStr">
        <is>
          <t>70</t>
        </is>
      </c>
      <c r="B1486" t="inlineStr">
        <is>
          <t>Peptamen Junior PHGG 500 ml</t>
        </is>
      </c>
      <c r="C1486" t="inlineStr">
        <is>
          <t>nutritionally_complete</t>
        </is>
      </c>
      <c r="D1486" s="10" t="inlineStr">
        <is>
          <t>UNKNOWN</t>
        </is>
      </c>
      <c r="E1486" t="inlineStr">
        <is>
          <t>N/A</t>
        </is>
      </c>
      <c r="F1486" t="inlineStr">
        <is>
          <t>True</t>
        </is>
      </c>
      <c r="G1486" t="inlineStr">
        <is>
          <t>Cannot determine 'nutritionally_complete' for this product</t>
        </is>
      </c>
    </row>
    <row r="1487">
      <c r="A1487" t="inlineStr">
        <is>
          <t>70</t>
        </is>
      </c>
      <c r="B1487" t="inlineStr">
        <is>
          <t>Peptamen Junior PHGG 500 ml</t>
        </is>
      </c>
      <c r="C1487" t="inlineStr">
        <is>
          <t>formulation</t>
        </is>
      </c>
      <c r="D1487" s="8" t="inlineStr">
        <is>
          <t>PASS</t>
        </is>
      </c>
      <c r="E1487" t="inlineStr">
        <is>
          <t>liquid</t>
        </is>
      </c>
      <c r="F1487" t="inlineStr">
        <is>
          <t>liquid</t>
        </is>
      </c>
      <c r="G1487" t="inlineStr"/>
    </row>
    <row r="1488">
      <c r="A1488" t="inlineStr">
        <is>
          <t>70</t>
        </is>
      </c>
      <c r="B1488" t="inlineStr">
        <is>
          <t>Peptamen Junior PHGG 500 ml</t>
        </is>
      </c>
      <c r="C1488" t="inlineStr">
        <is>
          <t>route</t>
        </is>
      </c>
      <c r="D1488" s="8" t="inlineStr">
        <is>
          <t>PASS</t>
        </is>
      </c>
      <c r="E1488" t="inlineStr">
        <is>
          <t>enteral</t>
        </is>
      </c>
      <c r="F1488" t="inlineStr">
        <is>
          <t>enteral</t>
        </is>
      </c>
      <c r="G1488" t="inlineStr"/>
    </row>
    <row r="1489">
      <c r="A1489" t="inlineStr">
        <is>
          <t>71</t>
        </is>
      </c>
      <c r="B1489" t="inlineStr">
        <is>
          <t>Peptamen Junior PHGG 500 ml</t>
        </is>
      </c>
      <c r="C1489" t="inlineStr">
        <is>
          <t>energy</t>
        </is>
      </c>
      <c r="D1489" s="8" t="inlineStr">
        <is>
          <t>PASS</t>
        </is>
      </c>
      <c r="E1489" t="inlineStr">
        <is>
          <t>124.0 kcal/100ml</t>
        </is>
      </c>
      <c r="F1489">
        <f> 130.0 kcal/100ml</f>
        <v/>
      </c>
      <c r="G1489" t="inlineStr"/>
    </row>
    <row r="1490">
      <c r="A1490" t="inlineStr">
        <is>
          <t>71</t>
        </is>
      </c>
      <c r="B1490" t="inlineStr">
        <is>
          <t>Peptamen Junior PHGG 500 ml</t>
        </is>
      </c>
      <c r="C1490" t="inlineStr">
        <is>
          <t>osmolarity</t>
        </is>
      </c>
      <c r="D1490" s="9" t="inlineStr">
        <is>
          <t>FAIL</t>
        </is>
      </c>
      <c r="E1490" t="inlineStr">
        <is>
          <t>383.0 mOsm/l</t>
        </is>
      </c>
      <c r="F1490">
        <f> 395.0 mOsm/l</f>
        <v/>
      </c>
      <c r="G1490" t="inlineStr">
        <is>
          <t>383.0 does not satisfy = 395.0</t>
        </is>
      </c>
    </row>
    <row r="1491">
      <c r="A1491" t="inlineStr">
        <is>
          <t>71</t>
        </is>
      </c>
      <c r="B1491" t="inlineStr">
        <is>
          <t>Peptamen Junior PHGG 500 ml</t>
        </is>
      </c>
      <c r="C1491" t="inlineStr">
        <is>
          <t>protein</t>
        </is>
      </c>
      <c r="D1491" s="8" t="inlineStr">
        <is>
          <t>PASS</t>
        </is>
      </c>
      <c r="E1491" t="inlineStr">
        <is>
          <t>3.6 g/100ml</t>
        </is>
      </c>
      <c r="F1491">
        <f> 4.0 g/100ml</f>
        <v/>
      </c>
      <c r="G1491" t="inlineStr"/>
    </row>
    <row r="1492">
      <c r="A1492" t="inlineStr">
        <is>
          <t>71</t>
        </is>
      </c>
      <c r="B1492" t="inlineStr">
        <is>
          <t>Peptamen Junior PHGG 500 ml</t>
        </is>
      </c>
      <c r="C1492" t="inlineStr">
        <is>
          <t>fat</t>
        </is>
      </c>
      <c r="D1492" s="9" t="inlineStr">
        <is>
          <t>FAIL</t>
        </is>
      </c>
      <c r="E1492" t="inlineStr">
        <is>
          <t>5.2 g/100ml</t>
        </is>
      </c>
      <c r="F1492">
        <f> 5.8 g/100ml</f>
        <v/>
      </c>
      <c r="G1492" t="inlineStr">
        <is>
          <t>5.2 does not satisfy = 5.8</t>
        </is>
      </c>
    </row>
    <row r="1493">
      <c r="A1493" t="inlineStr">
        <is>
          <t>71</t>
        </is>
      </c>
      <c r="B1493" t="inlineStr">
        <is>
          <t>Peptamen Junior PHGG 500 ml</t>
        </is>
      </c>
      <c r="C1493" t="inlineStr">
        <is>
          <t>carbohydrates</t>
        </is>
      </c>
      <c r="D1493" s="8" t="inlineStr">
        <is>
          <t>PASS</t>
        </is>
      </c>
      <c r="E1493" t="inlineStr">
        <is>
          <t>15.0 g/100ml</t>
        </is>
      </c>
      <c r="F1493">
        <f> 15.5 g/100ml</f>
        <v/>
      </c>
      <c r="G1493" t="inlineStr"/>
    </row>
    <row r="1494">
      <c r="A1494" t="inlineStr">
        <is>
          <t>71</t>
        </is>
      </c>
      <c r="B1494" t="inlineStr">
        <is>
          <t>Peptamen Junior PHGG 500 ml</t>
        </is>
      </c>
      <c r="C1494" t="inlineStr">
        <is>
          <t>fiber</t>
        </is>
      </c>
      <c r="D1494" s="9" t="inlineStr">
        <is>
          <t>FAIL</t>
        </is>
      </c>
      <c r="E1494" t="inlineStr">
        <is>
          <t>1.2 g/100ml</t>
        </is>
      </c>
      <c r="F1494">
        <f> 0.56 g/100ml</f>
        <v/>
      </c>
      <c r="G1494" t="inlineStr">
        <is>
          <t>1.2 does not satisfy = 0.56</t>
        </is>
      </c>
    </row>
    <row r="1495">
      <c r="A1495" t="inlineStr">
        <is>
          <t>71</t>
        </is>
      </c>
      <c r="B1495" t="inlineStr">
        <is>
          <t>Peptamen Junior PHGG 500 ml</t>
        </is>
      </c>
      <c r="C1495" t="inlineStr">
        <is>
          <t>volume</t>
        </is>
      </c>
      <c r="D1495" s="8" t="inlineStr">
        <is>
          <t>PASS</t>
        </is>
      </c>
      <c r="E1495" t="inlineStr">
        <is>
          <t>500.0 ml</t>
        </is>
      </c>
      <c r="F1495">
        <f> 500.0 ml</f>
        <v/>
      </c>
      <c r="G1495" t="inlineStr"/>
    </row>
    <row r="1496">
      <c r="A1496" t="inlineStr">
        <is>
          <t>71</t>
        </is>
      </c>
      <c r="B1496" t="inlineStr">
        <is>
          <t>Peptamen Junior PHGG 500 ml</t>
        </is>
      </c>
      <c r="C1496" t="inlineStr">
        <is>
          <t>route</t>
        </is>
      </c>
      <c r="D1496" s="8" t="inlineStr">
        <is>
          <t>PASS</t>
        </is>
      </c>
      <c r="E1496" t="inlineStr">
        <is>
          <t>enteral</t>
        </is>
      </c>
      <c r="F1496" t="inlineStr">
        <is>
          <t>enteral</t>
        </is>
      </c>
      <c r="G1496" t="inlineStr"/>
    </row>
    <row r="1497">
      <c r="A1497" t="inlineStr">
        <is>
          <t>71</t>
        </is>
      </c>
      <c r="B1497" t="inlineStr">
        <is>
          <t>Isosource Protein 500 ml</t>
        </is>
      </c>
      <c r="C1497" t="inlineStr">
        <is>
          <t>energy</t>
        </is>
      </c>
      <c r="D1497" s="8" t="inlineStr">
        <is>
          <t>PASS</t>
        </is>
      </c>
      <c r="E1497" t="inlineStr">
        <is>
          <t>130.0 kcal/100ml</t>
        </is>
      </c>
      <c r="F1497">
        <f> 130.0 kcal/100ml</f>
        <v/>
      </c>
      <c r="G1497" t="inlineStr"/>
    </row>
    <row r="1498">
      <c r="A1498" t="inlineStr">
        <is>
          <t>71</t>
        </is>
      </c>
      <c r="B1498" t="inlineStr">
        <is>
          <t>Isosource Protein 500 ml</t>
        </is>
      </c>
      <c r="C1498" t="inlineStr">
        <is>
          <t>osmolarity</t>
        </is>
      </c>
      <c r="D1498" s="9" t="inlineStr">
        <is>
          <t>FAIL</t>
        </is>
      </c>
      <c r="E1498" t="inlineStr">
        <is>
          <t>283.0 mOsm/l</t>
        </is>
      </c>
      <c r="F1498">
        <f> 395.0 mOsm/l</f>
        <v/>
      </c>
      <c r="G1498" t="inlineStr">
        <is>
          <t>283.0 does not satisfy = 395.0</t>
        </is>
      </c>
    </row>
    <row r="1499">
      <c r="A1499" t="inlineStr">
        <is>
          <t>71</t>
        </is>
      </c>
      <c r="B1499" t="inlineStr">
        <is>
          <t>Isosource Protein 500 ml</t>
        </is>
      </c>
      <c r="C1499" t="inlineStr">
        <is>
          <t>protein</t>
        </is>
      </c>
      <c r="D1499" s="9" t="inlineStr">
        <is>
          <t>FAIL</t>
        </is>
      </c>
      <c r="E1499" t="inlineStr">
        <is>
          <t>6.7 g/100ml</t>
        </is>
      </c>
      <c r="F1499">
        <f> 4.0 g/100ml</f>
        <v/>
      </c>
      <c r="G1499" t="inlineStr">
        <is>
          <t>6.7 does not satisfy = 4.0</t>
        </is>
      </c>
    </row>
    <row r="1500">
      <c r="A1500" t="inlineStr">
        <is>
          <t>71</t>
        </is>
      </c>
      <c r="B1500" t="inlineStr">
        <is>
          <t>Isosource Protein 500 ml</t>
        </is>
      </c>
      <c r="C1500" t="inlineStr">
        <is>
          <t>fat</t>
        </is>
      </c>
      <c r="D1500" s="9" t="inlineStr">
        <is>
          <t>FAIL</t>
        </is>
      </c>
      <c r="E1500" t="inlineStr">
        <is>
          <t>4.4 g/100ml</t>
        </is>
      </c>
      <c r="F1500">
        <f> 5.8 g/100ml</f>
        <v/>
      </c>
      <c r="G1500" t="inlineStr">
        <is>
          <t>4.4 does not satisfy = 5.8</t>
        </is>
      </c>
    </row>
    <row r="1501">
      <c r="A1501" t="inlineStr">
        <is>
          <t>71</t>
        </is>
      </c>
      <c r="B1501" t="inlineStr">
        <is>
          <t>Isosource Protein 500 ml</t>
        </is>
      </c>
      <c r="C1501" t="inlineStr">
        <is>
          <t>carbohydrates</t>
        </is>
      </c>
      <c r="D1501" s="8" t="inlineStr">
        <is>
          <t>PASS</t>
        </is>
      </c>
      <c r="E1501" t="inlineStr">
        <is>
          <t>16.0 g/100ml</t>
        </is>
      </c>
      <c r="F1501">
        <f> 15.5 g/100ml</f>
        <v/>
      </c>
      <c r="G1501" t="inlineStr"/>
    </row>
    <row r="1502">
      <c r="A1502" t="inlineStr">
        <is>
          <t>71</t>
        </is>
      </c>
      <c r="B1502" t="inlineStr">
        <is>
          <t>Isosource Protein 500 ml</t>
        </is>
      </c>
      <c r="C1502" t="inlineStr">
        <is>
          <t>fiber</t>
        </is>
      </c>
      <c r="D1502" s="9" t="inlineStr">
        <is>
          <t>FAIL</t>
        </is>
      </c>
      <c r="E1502" t="inlineStr">
        <is>
          <t>0.0 g/100ml</t>
        </is>
      </c>
      <c r="F1502">
        <f> 0.56 g/100ml</f>
        <v/>
      </c>
      <c r="G1502" t="inlineStr">
        <is>
          <t>0.0 does not satisfy = 0.56</t>
        </is>
      </c>
    </row>
    <row r="1503">
      <c r="A1503" t="inlineStr">
        <is>
          <t>71</t>
        </is>
      </c>
      <c r="B1503" t="inlineStr">
        <is>
          <t>Isosource Protein 500 ml</t>
        </is>
      </c>
      <c r="C1503" t="inlineStr">
        <is>
          <t>volume</t>
        </is>
      </c>
      <c r="D1503" s="8" t="inlineStr">
        <is>
          <t>PASS</t>
        </is>
      </c>
      <c r="E1503" t="inlineStr">
        <is>
          <t>500.0 ml</t>
        </is>
      </c>
      <c r="F1503">
        <f> 500.0 ml</f>
        <v/>
      </c>
      <c r="G1503" t="inlineStr"/>
    </row>
    <row r="1504">
      <c r="A1504" t="inlineStr">
        <is>
          <t>71</t>
        </is>
      </c>
      <c r="B1504" t="inlineStr">
        <is>
          <t>Isosource Protein 500 ml</t>
        </is>
      </c>
      <c r="C1504" t="inlineStr">
        <is>
          <t>route</t>
        </is>
      </c>
      <c r="D1504" s="8" t="inlineStr">
        <is>
          <t>PASS</t>
        </is>
      </c>
      <c r="E1504" t="inlineStr">
        <is>
          <t>enteral</t>
        </is>
      </c>
      <c r="F1504" t="inlineStr">
        <is>
          <t>enteral</t>
        </is>
      </c>
      <c r="G1504" t="inlineStr"/>
    </row>
    <row r="1505">
      <c r="A1505" t="inlineStr">
        <is>
          <t>71</t>
        </is>
      </c>
      <c r="B1505" t="inlineStr">
        <is>
          <t>Isosource Standard 500 ml</t>
        </is>
      </c>
      <c r="C1505" t="inlineStr">
        <is>
          <t>energy</t>
        </is>
      </c>
      <c r="D1505" s="9" t="inlineStr">
        <is>
          <t>FAIL</t>
        </is>
      </c>
      <c r="E1505" t="inlineStr">
        <is>
          <t>103.0 kcal/100ml</t>
        </is>
      </c>
      <c r="F1505">
        <f> 130.0 kcal/100ml</f>
        <v/>
      </c>
      <c r="G1505" t="inlineStr">
        <is>
          <t>103.0 does not satisfy = 130.0</t>
        </is>
      </c>
    </row>
    <row r="1506">
      <c r="A1506" t="inlineStr">
        <is>
          <t>71</t>
        </is>
      </c>
      <c r="B1506" t="inlineStr">
        <is>
          <t>Isosource Standard 500 ml</t>
        </is>
      </c>
      <c r="C1506" t="inlineStr">
        <is>
          <t>osmolarity</t>
        </is>
      </c>
      <c r="D1506" s="9" t="inlineStr">
        <is>
          <t>FAIL</t>
        </is>
      </c>
      <c r="E1506" t="inlineStr">
        <is>
          <t>234.0 mOsm/l</t>
        </is>
      </c>
      <c r="F1506">
        <f> 395.0 mOsm/l</f>
        <v/>
      </c>
      <c r="G1506" t="inlineStr">
        <is>
          <t>234.0 does not satisfy = 395.0</t>
        </is>
      </c>
    </row>
    <row r="1507">
      <c r="A1507" t="inlineStr">
        <is>
          <t>71</t>
        </is>
      </c>
      <c r="B1507" t="inlineStr">
        <is>
          <t>Isosource Standard 500 ml</t>
        </is>
      </c>
      <c r="C1507" t="inlineStr">
        <is>
          <t>protein</t>
        </is>
      </c>
      <c r="D1507" s="8" t="inlineStr">
        <is>
          <t>PASS</t>
        </is>
      </c>
      <c r="E1507" t="inlineStr">
        <is>
          <t>4.0 g/100ml</t>
        </is>
      </c>
      <c r="F1507">
        <f> 4.0 g/100ml</f>
        <v/>
      </c>
      <c r="G1507" t="inlineStr"/>
    </row>
    <row r="1508">
      <c r="A1508" t="inlineStr">
        <is>
          <t>71</t>
        </is>
      </c>
      <c r="B1508" t="inlineStr">
        <is>
          <t>Isosource Standard 500 ml</t>
        </is>
      </c>
      <c r="C1508" t="inlineStr">
        <is>
          <t>fat</t>
        </is>
      </c>
      <c r="D1508" s="9" t="inlineStr">
        <is>
          <t>FAIL</t>
        </is>
      </c>
      <c r="E1508" t="inlineStr">
        <is>
          <t>3.3 g/100ml</t>
        </is>
      </c>
      <c r="F1508">
        <f> 5.8 g/100ml</f>
        <v/>
      </c>
      <c r="G1508" t="inlineStr">
        <is>
          <t>3.3 does not satisfy = 5.8</t>
        </is>
      </c>
    </row>
    <row r="1509">
      <c r="A1509" t="inlineStr">
        <is>
          <t>71</t>
        </is>
      </c>
      <c r="B1509" t="inlineStr">
        <is>
          <t>Isosource Standard 500 ml</t>
        </is>
      </c>
      <c r="C1509" t="inlineStr">
        <is>
          <t>carbohydrates</t>
        </is>
      </c>
      <c r="D1509" s="9" t="inlineStr">
        <is>
          <t>FAIL</t>
        </is>
      </c>
      <c r="E1509" t="inlineStr">
        <is>
          <t>13.8 g/100ml</t>
        </is>
      </c>
      <c r="F1509">
        <f> 15.5 g/100ml</f>
        <v/>
      </c>
      <c r="G1509" t="inlineStr">
        <is>
          <t>13.8 does not satisfy = 15.5</t>
        </is>
      </c>
    </row>
    <row r="1510">
      <c r="A1510" t="inlineStr">
        <is>
          <t>71</t>
        </is>
      </c>
      <c r="B1510" t="inlineStr">
        <is>
          <t>Isosource Standard 500 ml</t>
        </is>
      </c>
      <c r="C1510" t="inlineStr">
        <is>
          <t>fiber</t>
        </is>
      </c>
      <c r="D1510" s="9" t="inlineStr">
        <is>
          <t>FAIL</t>
        </is>
      </c>
      <c r="E1510" t="inlineStr">
        <is>
          <t>0.0 g/100ml</t>
        </is>
      </c>
      <c r="F1510">
        <f> 0.56 g/100ml</f>
        <v/>
      </c>
      <c r="G1510" t="inlineStr">
        <is>
          <t>0.0 does not satisfy = 0.56</t>
        </is>
      </c>
    </row>
    <row r="1511">
      <c r="A1511" t="inlineStr">
        <is>
          <t>71</t>
        </is>
      </c>
      <c r="B1511" t="inlineStr">
        <is>
          <t>Isosource Standard 500 ml</t>
        </is>
      </c>
      <c r="C1511" t="inlineStr">
        <is>
          <t>volume</t>
        </is>
      </c>
      <c r="D1511" s="8" t="inlineStr">
        <is>
          <t>PASS</t>
        </is>
      </c>
      <c r="E1511" t="inlineStr">
        <is>
          <t>500.0 ml</t>
        </is>
      </c>
      <c r="F1511">
        <f> 500.0 ml</f>
        <v/>
      </c>
      <c r="G1511" t="inlineStr"/>
    </row>
    <row r="1512">
      <c r="A1512" t="inlineStr">
        <is>
          <t>71</t>
        </is>
      </c>
      <c r="B1512" t="inlineStr">
        <is>
          <t>Isosource Standard 500 ml</t>
        </is>
      </c>
      <c r="C1512" t="inlineStr">
        <is>
          <t>route</t>
        </is>
      </c>
      <c r="D1512" s="8" t="inlineStr">
        <is>
          <t>PASS</t>
        </is>
      </c>
      <c r="E1512" t="inlineStr">
        <is>
          <t>enteral</t>
        </is>
      </c>
      <c r="F1512" t="inlineStr">
        <is>
          <t>enteral</t>
        </is>
      </c>
      <c r="G1512" t="inlineStr"/>
    </row>
    <row r="1513">
      <c r="A1513" t="inlineStr">
        <is>
          <t>72</t>
        </is>
      </c>
      <c r="B1513" t="inlineStr">
        <is>
          <t>Isosource Standard 500 ml</t>
        </is>
      </c>
      <c r="C1513" t="inlineStr">
        <is>
          <t>volume</t>
        </is>
      </c>
      <c r="D1513" s="8" t="inlineStr">
        <is>
          <t>PASS</t>
        </is>
      </c>
      <c r="E1513" t="inlineStr">
        <is>
          <t>500.0 ml</t>
        </is>
      </c>
      <c r="F1513">
        <f> 500.0 ml</f>
        <v/>
      </c>
      <c r="G1513" t="inlineStr"/>
    </row>
    <row r="1514">
      <c r="A1514" t="inlineStr">
        <is>
          <t>72</t>
        </is>
      </c>
      <c r="B1514" t="inlineStr">
        <is>
          <t>Isosource Standard 500 ml</t>
        </is>
      </c>
      <c r="C1514" t="inlineStr">
        <is>
          <t>formulation</t>
        </is>
      </c>
      <c r="D1514" s="8" t="inlineStr">
        <is>
          <t>PASS</t>
        </is>
      </c>
      <c r="E1514" t="inlineStr">
        <is>
          <t>liquid</t>
        </is>
      </c>
      <c r="F1514" t="inlineStr">
        <is>
          <t>liquid</t>
        </is>
      </c>
      <c r="G1514" t="inlineStr"/>
    </row>
    <row r="1515">
      <c r="A1515" t="inlineStr">
        <is>
          <t>72</t>
        </is>
      </c>
      <c r="B1515" t="inlineStr">
        <is>
          <t>Isosource Standard 500 ml</t>
        </is>
      </c>
      <c r="C1515" t="inlineStr">
        <is>
          <t>route</t>
        </is>
      </c>
      <c r="D1515" s="8" t="inlineStr">
        <is>
          <t>PASS</t>
        </is>
      </c>
      <c r="E1515" t="inlineStr">
        <is>
          <t>enteral</t>
        </is>
      </c>
      <c r="F1515" t="inlineStr">
        <is>
          <t>enteral</t>
        </is>
      </c>
      <c r="G1515" t="inlineStr"/>
    </row>
    <row r="1516">
      <c r="A1516" t="inlineStr">
        <is>
          <t>72</t>
        </is>
      </c>
      <c r="B1516" t="inlineStr">
        <is>
          <t>Isosource Standard Fibre 500 ml</t>
        </is>
      </c>
      <c r="C1516" t="inlineStr">
        <is>
          <t>volume</t>
        </is>
      </c>
      <c r="D1516" s="8" t="inlineStr">
        <is>
          <t>PASS</t>
        </is>
      </c>
      <c r="E1516" t="inlineStr">
        <is>
          <t>500.0 ml</t>
        </is>
      </c>
      <c r="F1516">
        <f> 500.0 ml</f>
        <v/>
      </c>
      <c r="G1516" t="inlineStr"/>
    </row>
    <row r="1517">
      <c r="A1517" t="inlineStr">
        <is>
          <t>72</t>
        </is>
      </c>
      <c r="B1517" t="inlineStr">
        <is>
          <t>Isosource Standard Fibre 500 ml</t>
        </is>
      </c>
      <c r="C1517" t="inlineStr">
        <is>
          <t>formulation</t>
        </is>
      </c>
      <c r="D1517" s="8" t="inlineStr">
        <is>
          <t>PASS</t>
        </is>
      </c>
      <c r="E1517" t="inlineStr">
        <is>
          <t>liquid</t>
        </is>
      </c>
      <c r="F1517" t="inlineStr">
        <is>
          <t>liquid</t>
        </is>
      </c>
      <c r="G1517" t="inlineStr"/>
    </row>
    <row r="1518">
      <c r="A1518" t="inlineStr">
        <is>
          <t>72</t>
        </is>
      </c>
      <c r="B1518" t="inlineStr">
        <is>
          <t>Isosource Standard Fibre 500 ml</t>
        </is>
      </c>
      <c r="C1518" t="inlineStr">
        <is>
          <t>route</t>
        </is>
      </c>
      <c r="D1518" s="8" t="inlineStr">
        <is>
          <t>PASS</t>
        </is>
      </c>
      <c r="E1518" t="inlineStr">
        <is>
          <t>enteral</t>
        </is>
      </c>
      <c r="F1518" t="inlineStr">
        <is>
          <t>enteral</t>
        </is>
      </c>
      <c r="G1518" t="inlineStr"/>
    </row>
    <row r="1519">
      <c r="A1519" t="inlineStr">
        <is>
          <t>72</t>
        </is>
      </c>
      <c r="B1519" t="inlineStr">
        <is>
          <t>Isosource Energy 500 ml</t>
        </is>
      </c>
      <c r="C1519" t="inlineStr">
        <is>
          <t>volume</t>
        </is>
      </c>
      <c r="D1519" s="8" t="inlineStr">
        <is>
          <t>PASS</t>
        </is>
      </c>
      <c r="E1519" t="inlineStr">
        <is>
          <t>500.0 ml</t>
        </is>
      </c>
      <c r="F1519">
        <f> 500.0 ml</f>
        <v/>
      </c>
      <c r="G1519" t="inlineStr"/>
    </row>
    <row r="1520">
      <c r="A1520" t="inlineStr">
        <is>
          <t>72</t>
        </is>
      </c>
      <c r="B1520" t="inlineStr">
        <is>
          <t>Isosource Energy 500 ml</t>
        </is>
      </c>
      <c r="C1520" t="inlineStr">
        <is>
          <t>formulation</t>
        </is>
      </c>
      <c r="D1520" s="8" t="inlineStr">
        <is>
          <t>PASS</t>
        </is>
      </c>
      <c r="E1520" t="inlineStr">
        <is>
          <t>liquid</t>
        </is>
      </c>
      <c r="F1520" t="inlineStr">
        <is>
          <t>liquid</t>
        </is>
      </c>
      <c r="G1520" t="inlineStr"/>
    </row>
    <row r="1521">
      <c r="A1521" t="inlineStr">
        <is>
          <t>72</t>
        </is>
      </c>
      <c r="B1521" t="inlineStr">
        <is>
          <t>Isosource Energy 500 ml</t>
        </is>
      </c>
      <c r="C1521" t="inlineStr">
        <is>
          <t>route</t>
        </is>
      </c>
      <c r="D1521" s="8" t="inlineStr">
        <is>
          <t>PASS</t>
        </is>
      </c>
      <c r="E1521" t="inlineStr">
        <is>
          <t>enteral</t>
        </is>
      </c>
      <c r="F1521" t="inlineStr">
        <is>
          <t>enteral</t>
        </is>
      </c>
      <c r="G1521" t="inlineStr"/>
    </row>
    <row r="1522">
      <c r="A1522" t="inlineStr">
        <is>
          <t>73</t>
        </is>
      </c>
      <c r="B1522" t="inlineStr">
        <is>
          <t>Isosource Standard 500 ml</t>
        </is>
      </c>
      <c r="C1522" t="inlineStr">
        <is>
          <t>volume</t>
        </is>
      </c>
      <c r="D1522" s="8" t="inlineStr">
        <is>
          <t>PASS</t>
        </is>
      </c>
      <c r="E1522" t="inlineStr">
        <is>
          <t>500.0 ml</t>
        </is>
      </c>
      <c r="F1522">
        <f> 500.0 ml</f>
        <v/>
      </c>
      <c r="G1522" t="inlineStr"/>
    </row>
    <row r="1523">
      <c r="A1523" t="inlineStr">
        <is>
          <t>73</t>
        </is>
      </c>
      <c r="B1523" t="inlineStr">
        <is>
          <t>Isosource Standard 500 ml</t>
        </is>
      </c>
      <c r="C1523" t="inlineStr">
        <is>
          <t>formulation</t>
        </is>
      </c>
      <c r="D1523" s="8" t="inlineStr">
        <is>
          <t>PASS</t>
        </is>
      </c>
      <c r="E1523" t="inlineStr">
        <is>
          <t>liquid</t>
        </is>
      </c>
      <c r="F1523" t="inlineStr">
        <is>
          <t>liquid</t>
        </is>
      </c>
      <c r="G1523" t="inlineStr"/>
    </row>
    <row r="1524">
      <c r="A1524" t="inlineStr">
        <is>
          <t>73</t>
        </is>
      </c>
      <c r="B1524" t="inlineStr">
        <is>
          <t>Isosource Standard 500 ml</t>
        </is>
      </c>
      <c r="C1524" t="inlineStr">
        <is>
          <t>route</t>
        </is>
      </c>
      <c r="D1524" s="8" t="inlineStr">
        <is>
          <t>PASS</t>
        </is>
      </c>
      <c r="E1524" t="inlineStr">
        <is>
          <t>enteral</t>
        </is>
      </c>
      <c r="F1524" t="inlineStr">
        <is>
          <t>enteral</t>
        </is>
      </c>
      <c r="G1524" t="inlineStr"/>
    </row>
    <row r="1525">
      <c r="A1525" t="inlineStr">
        <is>
          <t>73</t>
        </is>
      </c>
      <c r="B1525" t="inlineStr">
        <is>
          <t>Isosource Standard Fibre 500 ml</t>
        </is>
      </c>
      <c r="C1525" t="inlineStr">
        <is>
          <t>volume</t>
        </is>
      </c>
      <c r="D1525" s="8" t="inlineStr">
        <is>
          <t>PASS</t>
        </is>
      </c>
      <c r="E1525" t="inlineStr">
        <is>
          <t>500.0 ml</t>
        </is>
      </c>
      <c r="F1525">
        <f> 500.0 ml</f>
        <v/>
      </c>
      <c r="G1525" t="inlineStr"/>
    </row>
    <row r="1526">
      <c r="A1526" t="inlineStr">
        <is>
          <t>73</t>
        </is>
      </c>
      <c r="B1526" t="inlineStr">
        <is>
          <t>Isosource Standard Fibre 500 ml</t>
        </is>
      </c>
      <c r="C1526" t="inlineStr">
        <is>
          <t>formulation</t>
        </is>
      </c>
      <c r="D1526" s="8" t="inlineStr">
        <is>
          <t>PASS</t>
        </is>
      </c>
      <c r="E1526" t="inlineStr">
        <is>
          <t>liquid</t>
        </is>
      </c>
      <c r="F1526" t="inlineStr">
        <is>
          <t>liquid</t>
        </is>
      </c>
      <c r="G1526" t="inlineStr"/>
    </row>
    <row r="1527">
      <c r="A1527" t="inlineStr">
        <is>
          <t>73</t>
        </is>
      </c>
      <c r="B1527" t="inlineStr">
        <is>
          <t>Isosource Standard Fibre 500 ml</t>
        </is>
      </c>
      <c r="C1527" t="inlineStr">
        <is>
          <t>route</t>
        </is>
      </c>
      <c r="D1527" s="8" t="inlineStr">
        <is>
          <t>PASS</t>
        </is>
      </c>
      <c r="E1527" t="inlineStr">
        <is>
          <t>enteral</t>
        </is>
      </c>
      <c r="F1527" t="inlineStr">
        <is>
          <t>enteral</t>
        </is>
      </c>
      <c r="G1527" t="inlineStr"/>
    </row>
    <row r="1528">
      <c r="A1528" t="inlineStr">
        <is>
          <t>73</t>
        </is>
      </c>
      <c r="B1528" t="inlineStr">
        <is>
          <t>Isosource Energy 500 ml</t>
        </is>
      </c>
      <c r="C1528" t="inlineStr">
        <is>
          <t>volume</t>
        </is>
      </c>
      <c r="D1528" s="8" t="inlineStr">
        <is>
          <t>PASS</t>
        </is>
      </c>
      <c r="E1528" t="inlineStr">
        <is>
          <t>500.0 ml</t>
        </is>
      </c>
      <c r="F1528">
        <f> 500.0 ml</f>
        <v/>
      </c>
      <c r="G1528" t="inlineStr"/>
    </row>
    <row r="1529">
      <c r="A1529" t="inlineStr">
        <is>
          <t>73</t>
        </is>
      </c>
      <c r="B1529" t="inlineStr">
        <is>
          <t>Isosource Energy 500 ml</t>
        </is>
      </c>
      <c r="C1529" t="inlineStr">
        <is>
          <t>formulation</t>
        </is>
      </c>
      <c r="D1529" s="8" t="inlineStr">
        <is>
          <t>PASS</t>
        </is>
      </c>
      <c r="E1529" t="inlineStr">
        <is>
          <t>liquid</t>
        </is>
      </c>
      <c r="F1529" t="inlineStr">
        <is>
          <t>liquid</t>
        </is>
      </c>
      <c r="G1529" t="inlineStr"/>
    </row>
    <row r="1530">
      <c r="A1530" t="inlineStr">
        <is>
          <t>73</t>
        </is>
      </c>
      <c r="B1530" t="inlineStr">
        <is>
          <t>Isosource Energy 500 ml</t>
        </is>
      </c>
      <c r="C1530" t="inlineStr">
        <is>
          <t>route</t>
        </is>
      </c>
      <c r="D1530" s="8" t="inlineStr">
        <is>
          <t>PASS</t>
        </is>
      </c>
      <c r="E1530" t="inlineStr">
        <is>
          <t>enteral</t>
        </is>
      </c>
      <c r="F1530" t="inlineStr">
        <is>
          <t>enteral</t>
        </is>
      </c>
      <c r="G1530" t="inlineStr"/>
    </row>
    <row r="1531">
      <c r="A1531" t="inlineStr">
        <is>
          <t>74</t>
        </is>
      </c>
      <c r="B1531" t="inlineStr">
        <is>
          <t>Isosource Standard 500 ml</t>
        </is>
      </c>
      <c r="C1531" t="inlineStr">
        <is>
          <t>volume</t>
        </is>
      </c>
      <c r="D1531" s="8" t="inlineStr">
        <is>
          <t>PASS</t>
        </is>
      </c>
      <c r="E1531" t="inlineStr">
        <is>
          <t>500.0 ml</t>
        </is>
      </c>
      <c r="F1531">
        <f> 500.0 ml</f>
        <v/>
      </c>
      <c r="G1531" t="inlineStr"/>
    </row>
    <row r="1532">
      <c r="A1532" t="inlineStr">
        <is>
          <t>74</t>
        </is>
      </c>
      <c r="B1532" t="inlineStr">
        <is>
          <t>Isosource Standard 500 ml</t>
        </is>
      </c>
      <c r="C1532" t="inlineStr">
        <is>
          <t>formulation</t>
        </is>
      </c>
      <c r="D1532" s="8" t="inlineStr">
        <is>
          <t>PASS</t>
        </is>
      </c>
      <c r="E1532" t="inlineStr">
        <is>
          <t>liquid</t>
        </is>
      </c>
      <c r="F1532" t="inlineStr">
        <is>
          <t>liquid</t>
        </is>
      </c>
      <c r="G1532" t="inlineStr"/>
    </row>
    <row r="1533">
      <c r="A1533" t="inlineStr">
        <is>
          <t>74</t>
        </is>
      </c>
      <c r="B1533" t="inlineStr">
        <is>
          <t>Isosource Standard 500 ml</t>
        </is>
      </c>
      <c r="C1533" t="inlineStr">
        <is>
          <t>route</t>
        </is>
      </c>
      <c r="D1533" s="8" t="inlineStr">
        <is>
          <t>PASS</t>
        </is>
      </c>
      <c r="E1533" t="inlineStr">
        <is>
          <t>enteral</t>
        </is>
      </c>
      <c r="F1533" t="inlineStr">
        <is>
          <t>enteral</t>
        </is>
      </c>
      <c r="G1533" t="inlineStr"/>
    </row>
    <row r="1534">
      <c r="A1534" t="inlineStr">
        <is>
          <t>74</t>
        </is>
      </c>
      <c r="B1534" t="inlineStr">
        <is>
          <t>Isosource Standard Fibre 500 ml</t>
        </is>
      </c>
      <c r="C1534" t="inlineStr">
        <is>
          <t>volume</t>
        </is>
      </c>
      <c r="D1534" s="8" t="inlineStr">
        <is>
          <t>PASS</t>
        </is>
      </c>
      <c r="E1534" t="inlineStr">
        <is>
          <t>500.0 ml</t>
        </is>
      </c>
      <c r="F1534">
        <f> 500.0 ml</f>
        <v/>
      </c>
      <c r="G1534" t="inlineStr"/>
    </row>
    <row r="1535">
      <c r="A1535" t="inlineStr">
        <is>
          <t>74</t>
        </is>
      </c>
      <c r="B1535" t="inlineStr">
        <is>
          <t>Isosource Standard Fibre 500 ml</t>
        </is>
      </c>
      <c r="C1535" t="inlineStr">
        <is>
          <t>formulation</t>
        </is>
      </c>
      <c r="D1535" s="8" t="inlineStr">
        <is>
          <t>PASS</t>
        </is>
      </c>
      <c r="E1535" t="inlineStr">
        <is>
          <t>liquid</t>
        </is>
      </c>
      <c r="F1535" t="inlineStr">
        <is>
          <t>liquid</t>
        </is>
      </c>
      <c r="G1535" t="inlineStr"/>
    </row>
    <row r="1536">
      <c r="A1536" t="inlineStr">
        <is>
          <t>74</t>
        </is>
      </c>
      <c r="B1536" t="inlineStr">
        <is>
          <t>Isosource Standard Fibre 500 ml</t>
        </is>
      </c>
      <c r="C1536" t="inlineStr">
        <is>
          <t>route</t>
        </is>
      </c>
      <c r="D1536" s="8" t="inlineStr">
        <is>
          <t>PASS</t>
        </is>
      </c>
      <c r="E1536" t="inlineStr">
        <is>
          <t>enteral</t>
        </is>
      </c>
      <c r="F1536" t="inlineStr">
        <is>
          <t>enteral</t>
        </is>
      </c>
      <c r="G1536" t="inlineStr"/>
    </row>
    <row r="1537">
      <c r="A1537" t="inlineStr">
        <is>
          <t>74</t>
        </is>
      </c>
      <c r="B1537" t="inlineStr">
        <is>
          <t>Isosource Energy 500 ml</t>
        </is>
      </c>
      <c r="C1537" t="inlineStr">
        <is>
          <t>volume</t>
        </is>
      </c>
      <c r="D1537" s="8" t="inlineStr">
        <is>
          <t>PASS</t>
        </is>
      </c>
      <c r="E1537" t="inlineStr">
        <is>
          <t>500.0 ml</t>
        </is>
      </c>
      <c r="F1537">
        <f> 500.0 ml</f>
        <v/>
      </c>
      <c r="G1537" t="inlineStr"/>
    </row>
    <row r="1538">
      <c r="A1538" t="inlineStr">
        <is>
          <t>74</t>
        </is>
      </c>
      <c r="B1538" t="inlineStr">
        <is>
          <t>Isosource Energy 500 ml</t>
        </is>
      </c>
      <c r="C1538" t="inlineStr">
        <is>
          <t>formulation</t>
        </is>
      </c>
      <c r="D1538" s="8" t="inlineStr">
        <is>
          <t>PASS</t>
        </is>
      </c>
      <c r="E1538" t="inlineStr">
        <is>
          <t>liquid</t>
        </is>
      </c>
      <c r="F1538" t="inlineStr">
        <is>
          <t>liquid</t>
        </is>
      </c>
      <c r="G1538" t="inlineStr"/>
    </row>
    <row r="1539">
      <c r="A1539" t="inlineStr">
        <is>
          <t>74</t>
        </is>
      </c>
      <c r="B1539" t="inlineStr">
        <is>
          <t>Isosource Energy 500 ml</t>
        </is>
      </c>
      <c r="C1539" t="inlineStr">
        <is>
          <t>route</t>
        </is>
      </c>
      <c r="D1539" s="8" t="inlineStr">
        <is>
          <t>PASS</t>
        </is>
      </c>
      <c r="E1539" t="inlineStr">
        <is>
          <t>enteral</t>
        </is>
      </c>
      <c r="F1539" t="inlineStr">
        <is>
          <t>enteral</t>
        </is>
      </c>
      <c r="G1539" t="inlineStr"/>
    </row>
    <row r="1540">
      <c r="A1540" t="inlineStr">
        <is>
          <t>75</t>
        </is>
      </c>
      <c r="B1540" t="inlineStr">
        <is>
          <t>Isosource Standard 500 ml</t>
        </is>
      </c>
      <c r="C1540" t="inlineStr">
        <is>
          <t>volume</t>
        </is>
      </c>
      <c r="D1540" s="8" t="inlineStr">
        <is>
          <t>PASS</t>
        </is>
      </c>
      <c r="E1540" t="inlineStr">
        <is>
          <t>500.0 ml</t>
        </is>
      </c>
      <c r="F1540">
        <f> 500.0 ml</f>
        <v/>
      </c>
      <c r="G1540" t="inlineStr"/>
    </row>
    <row r="1541">
      <c r="A1541" t="inlineStr">
        <is>
          <t>75</t>
        </is>
      </c>
      <c r="B1541" t="inlineStr">
        <is>
          <t>Isosource Standard 500 ml</t>
        </is>
      </c>
      <c r="C1541" t="inlineStr">
        <is>
          <t>formulation</t>
        </is>
      </c>
      <c r="D1541" s="8" t="inlineStr">
        <is>
          <t>PASS</t>
        </is>
      </c>
      <c r="E1541" t="inlineStr">
        <is>
          <t>liquid</t>
        </is>
      </c>
      <c r="F1541" t="inlineStr">
        <is>
          <t>liquid</t>
        </is>
      </c>
      <c r="G1541" t="inlineStr"/>
    </row>
    <row r="1542">
      <c r="A1542" t="inlineStr">
        <is>
          <t>75</t>
        </is>
      </c>
      <c r="B1542" t="inlineStr">
        <is>
          <t>Isosource Standard 500 ml</t>
        </is>
      </c>
      <c r="C1542" t="inlineStr">
        <is>
          <t>route</t>
        </is>
      </c>
      <c r="D1542" s="8" t="inlineStr">
        <is>
          <t>PASS</t>
        </is>
      </c>
      <c r="E1542" t="inlineStr">
        <is>
          <t>enteral</t>
        </is>
      </c>
      <c r="F1542" t="inlineStr">
        <is>
          <t>enteral</t>
        </is>
      </c>
      <c r="G1542" t="inlineStr"/>
    </row>
    <row r="1543">
      <c r="A1543" t="inlineStr">
        <is>
          <t>75</t>
        </is>
      </c>
      <c r="B1543" t="inlineStr">
        <is>
          <t>Isosource Standard Fibre 500 ml</t>
        </is>
      </c>
      <c r="C1543" t="inlineStr">
        <is>
          <t>volume</t>
        </is>
      </c>
      <c r="D1543" s="8" t="inlineStr">
        <is>
          <t>PASS</t>
        </is>
      </c>
      <c r="E1543" t="inlineStr">
        <is>
          <t>500.0 ml</t>
        </is>
      </c>
      <c r="F1543">
        <f> 500.0 ml</f>
        <v/>
      </c>
      <c r="G1543" t="inlineStr"/>
    </row>
    <row r="1544">
      <c r="A1544" t="inlineStr">
        <is>
          <t>75</t>
        </is>
      </c>
      <c r="B1544" t="inlineStr">
        <is>
          <t>Isosource Standard Fibre 500 ml</t>
        </is>
      </c>
      <c r="C1544" t="inlineStr">
        <is>
          <t>formulation</t>
        </is>
      </c>
      <c r="D1544" s="8" t="inlineStr">
        <is>
          <t>PASS</t>
        </is>
      </c>
      <c r="E1544" t="inlineStr">
        <is>
          <t>liquid</t>
        </is>
      </c>
      <c r="F1544" t="inlineStr">
        <is>
          <t>liquid</t>
        </is>
      </c>
      <c r="G1544" t="inlineStr"/>
    </row>
    <row r="1545">
      <c r="A1545" t="inlineStr">
        <is>
          <t>75</t>
        </is>
      </c>
      <c r="B1545" t="inlineStr">
        <is>
          <t>Isosource Standard Fibre 500 ml</t>
        </is>
      </c>
      <c r="C1545" t="inlineStr">
        <is>
          <t>route</t>
        </is>
      </c>
      <c r="D1545" s="8" t="inlineStr">
        <is>
          <t>PASS</t>
        </is>
      </c>
      <c r="E1545" t="inlineStr">
        <is>
          <t>enteral</t>
        </is>
      </c>
      <c r="F1545" t="inlineStr">
        <is>
          <t>enteral</t>
        </is>
      </c>
      <c r="G1545" t="inlineStr"/>
    </row>
    <row r="1546">
      <c r="A1546" t="inlineStr">
        <is>
          <t>75</t>
        </is>
      </c>
      <c r="B1546" t="inlineStr">
        <is>
          <t>Isosource Energy 500 ml</t>
        </is>
      </c>
      <c r="C1546" t="inlineStr">
        <is>
          <t>volume</t>
        </is>
      </c>
      <c r="D1546" s="8" t="inlineStr">
        <is>
          <t>PASS</t>
        </is>
      </c>
      <c r="E1546" t="inlineStr">
        <is>
          <t>500.0 ml</t>
        </is>
      </c>
      <c r="F1546">
        <f> 500.0 ml</f>
        <v/>
      </c>
      <c r="G1546" t="inlineStr"/>
    </row>
    <row r="1547">
      <c r="A1547" t="inlineStr">
        <is>
          <t>75</t>
        </is>
      </c>
      <c r="B1547" t="inlineStr">
        <is>
          <t>Isosource Energy 500 ml</t>
        </is>
      </c>
      <c r="C1547" t="inlineStr">
        <is>
          <t>formulation</t>
        </is>
      </c>
      <c r="D1547" s="8" t="inlineStr">
        <is>
          <t>PASS</t>
        </is>
      </c>
      <c r="E1547" t="inlineStr">
        <is>
          <t>liquid</t>
        </is>
      </c>
      <c r="F1547" t="inlineStr">
        <is>
          <t>liquid</t>
        </is>
      </c>
      <c r="G1547" t="inlineStr"/>
    </row>
    <row r="1548">
      <c r="A1548" t="inlineStr">
        <is>
          <t>75</t>
        </is>
      </c>
      <c r="B1548" t="inlineStr">
        <is>
          <t>Isosource Energy 500 ml</t>
        </is>
      </c>
      <c r="C1548" t="inlineStr">
        <is>
          <t>route</t>
        </is>
      </c>
      <c r="D1548" s="8" t="inlineStr">
        <is>
          <t>PASS</t>
        </is>
      </c>
      <c r="E1548" t="inlineStr">
        <is>
          <t>enteral</t>
        </is>
      </c>
      <c r="F1548" t="inlineStr">
        <is>
          <t>enteral</t>
        </is>
      </c>
      <c r="G1548" t="inlineStr"/>
    </row>
    <row r="1549">
      <c r="A1549" t="inlineStr">
        <is>
          <t>76</t>
        </is>
      </c>
      <c r="B1549" t="inlineStr">
        <is>
          <t>Isosource Standard 500 ml</t>
        </is>
      </c>
      <c r="C1549" t="inlineStr">
        <is>
          <t>volume</t>
        </is>
      </c>
      <c r="D1549" s="8" t="inlineStr">
        <is>
          <t>PASS</t>
        </is>
      </c>
      <c r="E1549" t="inlineStr">
        <is>
          <t>500.0 ml</t>
        </is>
      </c>
      <c r="F1549">
        <f> 500.0 ml</f>
        <v/>
      </c>
      <c r="G1549" t="inlineStr"/>
    </row>
    <row r="1550">
      <c r="A1550" t="inlineStr">
        <is>
          <t>76</t>
        </is>
      </c>
      <c r="B1550" t="inlineStr">
        <is>
          <t>Isosource Standard 500 ml</t>
        </is>
      </c>
      <c r="C1550" t="inlineStr">
        <is>
          <t>formulation</t>
        </is>
      </c>
      <c r="D1550" s="8" t="inlineStr">
        <is>
          <t>PASS</t>
        </is>
      </c>
      <c r="E1550" t="inlineStr">
        <is>
          <t>liquid</t>
        </is>
      </c>
      <c r="F1550" t="inlineStr">
        <is>
          <t>liquid</t>
        </is>
      </c>
      <c r="G1550" t="inlineStr"/>
    </row>
    <row r="1551">
      <c r="A1551" t="inlineStr">
        <is>
          <t>76</t>
        </is>
      </c>
      <c r="B1551" t="inlineStr">
        <is>
          <t>Isosource Standard 500 ml</t>
        </is>
      </c>
      <c r="C1551" t="inlineStr">
        <is>
          <t>route</t>
        </is>
      </c>
      <c r="D1551" s="8" t="inlineStr">
        <is>
          <t>PASS</t>
        </is>
      </c>
      <c r="E1551" t="inlineStr">
        <is>
          <t>enteral</t>
        </is>
      </c>
      <c r="F1551" t="inlineStr">
        <is>
          <t>enteral</t>
        </is>
      </c>
      <c r="G1551" t="inlineStr"/>
    </row>
    <row r="1552">
      <c r="A1552" t="inlineStr">
        <is>
          <t>76</t>
        </is>
      </c>
      <c r="B1552" t="inlineStr">
        <is>
          <t>Isosource Standard Fibre 500 ml</t>
        </is>
      </c>
      <c r="C1552" t="inlineStr">
        <is>
          <t>volume</t>
        </is>
      </c>
      <c r="D1552" s="8" t="inlineStr">
        <is>
          <t>PASS</t>
        </is>
      </c>
      <c r="E1552" t="inlineStr">
        <is>
          <t>500.0 ml</t>
        </is>
      </c>
      <c r="F1552">
        <f> 500.0 ml</f>
        <v/>
      </c>
      <c r="G1552" t="inlineStr"/>
    </row>
    <row r="1553">
      <c r="A1553" t="inlineStr">
        <is>
          <t>76</t>
        </is>
      </c>
      <c r="B1553" t="inlineStr">
        <is>
          <t>Isosource Standard Fibre 500 ml</t>
        </is>
      </c>
      <c r="C1553" t="inlineStr">
        <is>
          <t>formulation</t>
        </is>
      </c>
      <c r="D1553" s="8" t="inlineStr">
        <is>
          <t>PASS</t>
        </is>
      </c>
      <c r="E1553" t="inlineStr">
        <is>
          <t>liquid</t>
        </is>
      </c>
      <c r="F1553" t="inlineStr">
        <is>
          <t>liquid</t>
        </is>
      </c>
      <c r="G1553" t="inlineStr"/>
    </row>
    <row r="1554">
      <c r="A1554" t="inlineStr">
        <is>
          <t>76</t>
        </is>
      </c>
      <c r="B1554" t="inlineStr">
        <is>
          <t>Isosource Standard Fibre 500 ml</t>
        </is>
      </c>
      <c r="C1554" t="inlineStr">
        <is>
          <t>route</t>
        </is>
      </c>
      <c r="D1554" s="8" t="inlineStr">
        <is>
          <t>PASS</t>
        </is>
      </c>
      <c r="E1554" t="inlineStr">
        <is>
          <t>enteral</t>
        </is>
      </c>
      <c r="F1554" t="inlineStr">
        <is>
          <t>enteral</t>
        </is>
      </c>
      <c r="G1554" t="inlineStr"/>
    </row>
    <row r="1555">
      <c r="A1555" t="inlineStr">
        <is>
          <t>76</t>
        </is>
      </c>
      <c r="B1555" t="inlineStr">
        <is>
          <t>Isosource Energy 500 ml</t>
        </is>
      </c>
      <c r="C1555" t="inlineStr">
        <is>
          <t>volume</t>
        </is>
      </c>
      <c r="D1555" s="8" t="inlineStr">
        <is>
          <t>PASS</t>
        </is>
      </c>
      <c r="E1555" t="inlineStr">
        <is>
          <t>500.0 ml</t>
        </is>
      </c>
      <c r="F1555">
        <f> 500.0 ml</f>
        <v/>
      </c>
      <c r="G1555" t="inlineStr"/>
    </row>
    <row r="1556">
      <c r="A1556" t="inlineStr">
        <is>
          <t>76</t>
        </is>
      </c>
      <c r="B1556" t="inlineStr">
        <is>
          <t>Isosource Energy 500 ml</t>
        </is>
      </c>
      <c r="C1556" t="inlineStr">
        <is>
          <t>formulation</t>
        </is>
      </c>
      <c r="D1556" s="8" t="inlineStr">
        <is>
          <t>PASS</t>
        </is>
      </c>
      <c r="E1556" t="inlineStr">
        <is>
          <t>liquid</t>
        </is>
      </c>
      <c r="F1556" t="inlineStr">
        <is>
          <t>liquid</t>
        </is>
      </c>
      <c r="G1556" t="inlineStr"/>
    </row>
    <row r="1557">
      <c r="A1557" t="inlineStr">
        <is>
          <t>76</t>
        </is>
      </c>
      <c r="B1557" t="inlineStr">
        <is>
          <t>Isosource Energy 500 ml</t>
        </is>
      </c>
      <c r="C1557" t="inlineStr">
        <is>
          <t>route</t>
        </is>
      </c>
      <c r="D1557" s="8" t="inlineStr">
        <is>
          <t>PASS</t>
        </is>
      </c>
      <c r="E1557" t="inlineStr">
        <is>
          <t>enteral</t>
        </is>
      </c>
      <c r="F1557" t="inlineStr">
        <is>
          <t>enteral</t>
        </is>
      </c>
      <c r="G1557" t="inlineStr"/>
    </row>
    <row r="1558">
      <c r="A1558" t="inlineStr">
        <is>
          <t>77</t>
        </is>
      </c>
      <c r="B1558" t="inlineStr">
        <is>
          <t>Isosource Standard 500 ml</t>
        </is>
      </c>
      <c r="C1558" t="inlineStr">
        <is>
          <t>volume</t>
        </is>
      </c>
      <c r="D1558" s="8" t="inlineStr">
        <is>
          <t>PASS</t>
        </is>
      </c>
      <c r="E1558" t="inlineStr">
        <is>
          <t>500.0 ml</t>
        </is>
      </c>
      <c r="F1558">
        <f> 500.0 ml</f>
        <v/>
      </c>
      <c r="G1558" t="inlineStr"/>
    </row>
    <row r="1559">
      <c r="A1559" t="inlineStr">
        <is>
          <t>77</t>
        </is>
      </c>
      <c r="B1559" t="inlineStr">
        <is>
          <t>Isosource Standard 500 ml</t>
        </is>
      </c>
      <c r="C1559" t="inlineStr">
        <is>
          <t>formulation</t>
        </is>
      </c>
      <c r="D1559" s="8" t="inlineStr">
        <is>
          <t>PASS</t>
        </is>
      </c>
      <c r="E1559" t="inlineStr">
        <is>
          <t>liquid</t>
        </is>
      </c>
      <c r="F1559" t="inlineStr">
        <is>
          <t>liquid</t>
        </is>
      </c>
      <c r="G1559" t="inlineStr"/>
    </row>
    <row r="1560">
      <c r="A1560" t="inlineStr">
        <is>
          <t>77</t>
        </is>
      </c>
      <c r="B1560" t="inlineStr">
        <is>
          <t>Isosource Standard 500 ml</t>
        </is>
      </c>
      <c r="C1560" t="inlineStr">
        <is>
          <t>route</t>
        </is>
      </c>
      <c r="D1560" s="8" t="inlineStr">
        <is>
          <t>PASS</t>
        </is>
      </c>
      <c r="E1560" t="inlineStr">
        <is>
          <t>enteral</t>
        </is>
      </c>
      <c r="F1560" t="inlineStr">
        <is>
          <t>enteral</t>
        </is>
      </c>
      <c r="G1560" t="inlineStr"/>
    </row>
    <row r="1561">
      <c r="A1561" t="inlineStr">
        <is>
          <t>77</t>
        </is>
      </c>
      <c r="B1561" t="inlineStr">
        <is>
          <t>Isosource Standard Fibre 500 ml</t>
        </is>
      </c>
      <c r="C1561" t="inlineStr">
        <is>
          <t>volume</t>
        </is>
      </c>
      <c r="D1561" s="8" t="inlineStr">
        <is>
          <t>PASS</t>
        </is>
      </c>
      <c r="E1561" t="inlineStr">
        <is>
          <t>500.0 ml</t>
        </is>
      </c>
      <c r="F1561">
        <f> 500.0 ml</f>
        <v/>
      </c>
      <c r="G1561" t="inlineStr"/>
    </row>
    <row r="1562">
      <c r="A1562" t="inlineStr">
        <is>
          <t>77</t>
        </is>
      </c>
      <c r="B1562" t="inlineStr">
        <is>
          <t>Isosource Standard Fibre 500 ml</t>
        </is>
      </c>
      <c r="C1562" t="inlineStr">
        <is>
          <t>formulation</t>
        </is>
      </c>
      <c r="D1562" s="8" t="inlineStr">
        <is>
          <t>PASS</t>
        </is>
      </c>
      <c r="E1562" t="inlineStr">
        <is>
          <t>liquid</t>
        </is>
      </c>
      <c r="F1562" t="inlineStr">
        <is>
          <t>liquid</t>
        </is>
      </c>
      <c r="G1562" t="inlineStr"/>
    </row>
    <row r="1563">
      <c r="A1563" t="inlineStr">
        <is>
          <t>77</t>
        </is>
      </c>
      <c r="B1563" t="inlineStr">
        <is>
          <t>Isosource Standard Fibre 500 ml</t>
        </is>
      </c>
      <c r="C1563" t="inlineStr">
        <is>
          <t>route</t>
        </is>
      </c>
      <c r="D1563" s="8" t="inlineStr">
        <is>
          <t>PASS</t>
        </is>
      </c>
      <c r="E1563" t="inlineStr">
        <is>
          <t>enteral</t>
        </is>
      </c>
      <c r="F1563" t="inlineStr">
        <is>
          <t>enteral</t>
        </is>
      </c>
      <c r="G1563" t="inlineStr"/>
    </row>
    <row r="1564">
      <c r="A1564" t="inlineStr">
        <is>
          <t>77</t>
        </is>
      </c>
      <c r="B1564" t="inlineStr">
        <is>
          <t>Isosource Energy 500 ml</t>
        </is>
      </c>
      <c r="C1564" t="inlineStr">
        <is>
          <t>volume</t>
        </is>
      </c>
      <c r="D1564" s="8" t="inlineStr">
        <is>
          <t>PASS</t>
        </is>
      </c>
      <c r="E1564" t="inlineStr">
        <is>
          <t>500.0 ml</t>
        </is>
      </c>
      <c r="F1564">
        <f> 500.0 ml</f>
        <v/>
      </c>
      <c r="G1564" t="inlineStr"/>
    </row>
    <row r="1565">
      <c r="A1565" t="inlineStr">
        <is>
          <t>77</t>
        </is>
      </c>
      <c r="B1565" t="inlineStr">
        <is>
          <t>Isosource Energy 500 ml</t>
        </is>
      </c>
      <c r="C1565" t="inlineStr">
        <is>
          <t>formulation</t>
        </is>
      </c>
      <c r="D1565" s="8" t="inlineStr">
        <is>
          <t>PASS</t>
        </is>
      </c>
      <c r="E1565" t="inlineStr">
        <is>
          <t>liquid</t>
        </is>
      </c>
      <c r="F1565" t="inlineStr">
        <is>
          <t>liquid</t>
        </is>
      </c>
      <c r="G1565" t="inlineStr"/>
    </row>
    <row r="1566">
      <c r="A1566" t="inlineStr">
        <is>
          <t>77</t>
        </is>
      </c>
      <c r="B1566" t="inlineStr">
        <is>
          <t>Isosource Energy 500 ml</t>
        </is>
      </c>
      <c r="C1566" t="inlineStr">
        <is>
          <t>route</t>
        </is>
      </c>
      <c r="D1566" s="8" t="inlineStr">
        <is>
          <t>PASS</t>
        </is>
      </c>
      <c r="E1566" t="inlineStr">
        <is>
          <t>enteral</t>
        </is>
      </c>
      <c r="F1566" t="inlineStr">
        <is>
          <t>enteral</t>
        </is>
      </c>
      <c r="G1566" t="inlineStr"/>
    </row>
    <row r="1567">
      <c r="A1567" t="inlineStr">
        <is>
          <t>78</t>
        </is>
      </c>
      <c r="B1567" t="inlineStr">
        <is>
          <t>Peptamen Junior PHGG 500 ml</t>
        </is>
      </c>
      <c r="C1567" t="inlineStr">
        <is>
          <t>energy</t>
        </is>
      </c>
      <c r="D1567" s="8" t="inlineStr">
        <is>
          <t>PASS</t>
        </is>
      </c>
      <c r="E1567" t="inlineStr">
        <is>
          <t>124.0 kcal/100ml</t>
        </is>
      </c>
      <c r="F1567">
        <f> 128.0 kcal/100ml</f>
        <v/>
      </c>
      <c r="G1567" t="inlineStr"/>
    </row>
    <row r="1568">
      <c r="A1568" t="inlineStr">
        <is>
          <t>78</t>
        </is>
      </c>
      <c r="B1568" t="inlineStr">
        <is>
          <t>Peptamen Junior PHGG 500 ml</t>
        </is>
      </c>
      <c r="C1568" t="inlineStr">
        <is>
          <t>volume</t>
        </is>
      </c>
      <c r="D1568" s="8" t="inlineStr">
        <is>
          <t>PASS</t>
        </is>
      </c>
      <c r="E1568" t="inlineStr">
        <is>
          <t>500.0 ml</t>
        </is>
      </c>
      <c r="F1568">
        <f> 500.0 ml</f>
        <v/>
      </c>
      <c r="G1568" t="inlineStr"/>
    </row>
    <row r="1569">
      <c r="A1569" t="inlineStr">
        <is>
          <t>78</t>
        </is>
      </c>
      <c r="B1569" t="inlineStr">
        <is>
          <t>Peptamen Junior PHGG 500 ml</t>
        </is>
      </c>
      <c r="C1569" t="inlineStr">
        <is>
          <t>contains_fiber</t>
        </is>
      </c>
      <c r="D1569" s="8" t="inlineStr">
        <is>
          <t>PASS</t>
        </is>
      </c>
      <c r="E1569" t="inlineStr">
        <is>
          <t>fiber=1.2 g/100ml</t>
        </is>
      </c>
      <c r="F1569" t="inlineStr">
        <is>
          <t>contains fiber</t>
        </is>
      </c>
      <c r="G1569" t="inlineStr"/>
    </row>
    <row r="1570">
      <c r="A1570" t="inlineStr">
        <is>
          <t>78</t>
        </is>
      </c>
      <c r="B1570" t="inlineStr">
        <is>
          <t>Peptamen Junior PHGG 500 ml</t>
        </is>
      </c>
      <c r="C1570" t="inlineStr">
        <is>
          <t>route</t>
        </is>
      </c>
      <c r="D1570" s="8" t="inlineStr">
        <is>
          <t>PASS</t>
        </is>
      </c>
      <c r="E1570" t="inlineStr">
        <is>
          <t>enteral</t>
        </is>
      </c>
      <c r="F1570" t="inlineStr">
        <is>
          <t>enteral</t>
        </is>
      </c>
      <c r="G1570" t="inlineStr"/>
    </row>
    <row r="1571">
      <c r="A1571" t="inlineStr">
        <is>
          <t>78</t>
        </is>
      </c>
      <c r="B1571" t="inlineStr">
        <is>
          <t>Isosource Standard Fibre 500 ml</t>
        </is>
      </c>
      <c r="C1571" t="inlineStr">
        <is>
          <t>energy</t>
        </is>
      </c>
      <c r="D1571" s="9" t="inlineStr">
        <is>
          <t>FAIL</t>
        </is>
      </c>
      <c r="E1571" t="inlineStr">
        <is>
          <t>103.0 kcal/100ml</t>
        </is>
      </c>
      <c r="F1571">
        <f> 128.0 kcal/100ml</f>
        <v/>
      </c>
      <c r="G1571" t="inlineStr">
        <is>
          <t>103.0 does not satisfy = 128.0</t>
        </is>
      </c>
    </row>
    <row r="1572">
      <c r="A1572" t="inlineStr">
        <is>
          <t>78</t>
        </is>
      </c>
      <c r="B1572" t="inlineStr">
        <is>
          <t>Isosource Standard Fibre 500 ml</t>
        </is>
      </c>
      <c r="C1572" t="inlineStr">
        <is>
          <t>volume</t>
        </is>
      </c>
      <c r="D1572" s="8" t="inlineStr">
        <is>
          <t>PASS</t>
        </is>
      </c>
      <c r="E1572" t="inlineStr">
        <is>
          <t>500.0 ml</t>
        </is>
      </c>
      <c r="F1572">
        <f> 500.0 ml</f>
        <v/>
      </c>
      <c r="G1572" t="inlineStr"/>
    </row>
    <row r="1573">
      <c r="A1573" t="inlineStr">
        <is>
          <t>78</t>
        </is>
      </c>
      <c r="B1573" t="inlineStr">
        <is>
          <t>Isosource Standard Fibre 500 ml</t>
        </is>
      </c>
      <c r="C1573" t="inlineStr">
        <is>
          <t>contains_fiber</t>
        </is>
      </c>
      <c r="D1573" s="8" t="inlineStr">
        <is>
          <t>PASS</t>
        </is>
      </c>
      <c r="E1573" t="inlineStr">
        <is>
          <t>fiber=1.5 g/100ml</t>
        </is>
      </c>
      <c r="F1573" t="inlineStr">
        <is>
          <t>contains fiber</t>
        </is>
      </c>
      <c r="G1573" t="inlineStr"/>
    </row>
    <row r="1574">
      <c r="A1574" t="inlineStr">
        <is>
          <t>78</t>
        </is>
      </c>
      <c r="B1574" t="inlineStr">
        <is>
          <t>Isosource Standard Fibre 500 ml</t>
        </is>
      </c>
      <c r="C1574" t="inlineStr">
        <is>
          <t>route</t>
        </is>
      </c>
      <c r="D1574" s="8" t="inlineStr">
        <is>
          <t>PASS</t>
        </is>
      </c>
      <c r="E1574" t="inlineStr">
        <is>
          <t>enteral</t>
        </is>
      </c>
      <c r="F1574" t="inlineStr">
        <is>
          <t>enteral</t>
        </is>
      </c>
      <c r="G1574" t="inlineStr"/>
    </row>
    <row r="1575">
      <c r="A1575" t="inlineStr">
        <is>
          <t>78</t>
        </is>
      </c>
      <c r="B1575" t="inlineStr">
        <is>
          <t>Isosource Energy Fibre 500 ml</t>
        </is>
      </c>
      <c r="C1575" t="inlineStr">
        <is>
          <t>energy</t>
        </is>
      </c>
      <c r="D1575" s="9" t="inlineStr">
        <is>
          <t>FAIL</t>
        </is>
      </c>
      <c r="E1575" t="inlineStr">
        <is>
          <t>160.0 kcal/100ml</t>
        </is>
      </c>
      <c r="F1575">
        <f> 128.0 kcal/100ml</f>
        <v/>
      </c>
      <c r="G1575" t="inlineStr">
        <is>
          <t>160.0 does not satisfy = 128.0</t>
        </is>
      </c>
    </row>
    <row r="1576">
      <c r="A1576" t="inlineStr">
        <is>
          <t>78</t>
        </is>
      </c>
      <c r="B1576" t="inlineStr">
        <is>
          <t>Isosource Energy Fibre 500 ml</t>
        </is>
      </c>
      <c r="C1576" t="inlineStr">
        <is>
          <t>volume</t>
        </is>
      </c>
      <c r="D1576" s="8" t="inlineStr">
        <is>
          <t>PASS</t>
        </is>
      </c>
      <c r="E1576" t="inlineStr">
        <is>
          <t>500.0 ml</t>
        </is>
      </c>
      <c r="F1576">
        <f> 500.0 ml</f>
        <v/>
      </c>
      <c r="G1576" t="inlineStr"/>
    </row>
    <row r="1577">
      <c r="A1577" t="inlineStr">
        <is>
          <t>78</t>
        </is>
      </c>
      <c r="B1577" t="inlineStr">
        <is>
          <t>Isosource Energy Fibre 500 ml</t>
        </is>
      </c>
      <c r="C1577" t="inlineStr">
        <is>
          <t>contains_fiber</t>
        </is>
      </c>
      <c r="D1577" s="8" t="inlineStr">
        <is>
          <t>PASS</t>
        </is>
      </c>
      <c r="E1577" t="inlineStr">
        <is>
          <t>fiber=1.5 g/100ml</t>
        </is>
      </c>
      <c r="F1577" t="inlineStr">
        <is>
          <t>contains fiber</t>
        </is>
      </c>
      <c r="G1577" t="inlineStr"/>
    </row>
    <row r="1578">
      <c r="A1578" t="inlineStr">
        <is>
          <t>78</t>
        </is>
      </c>
      <c r="B1578" t="inlineStr">
        <is>
          <t>Isosource Energy Fibre 500 ml</t>
        </is>
      </c>
      <c r="C1578" t="inlineStr">
        <is>
          <t>route</t>
        </is>
      </c>
      <c r="D1578" s="8" t="inlineStr">
        <is>
          <t>PASS</t>
        </is>
      </c>
      <c r="E1578" t="inlineStr">
        <is>
          <t>enteral</t>
        </is>
      </c>
      <c r="F1578" t="inlineStr">
        <is>
          <t>enteral</t>
        </is>
      </c>
      <c r="G1578" t="inlineStr"/>
    </row>
    <row r="1579">
      <c r="A1579" t="inlineStr">
        <is>
          <t>79</t>
        </is>
      </c>
      <c r="B1579" t="inlineStr">
        <is>
          <t>Isosource Standard 500 ml</t>
        </is>
      </c>
      <c r="C1579" t="inlineStr">
        <is>
          <t>gluten_free</t>
        </is>
      </c>
      <c r="D1579" s="8" t="inlineStr">
        <is>
          <t>PASS</t>
        </is>
      </c>
      <c r="E1579" t="inlineStr">
        <is>
          <t>True</t>
        </is>
      </c>
      <c r="F1579" t="inlineStr">
        <is>
          <t>True</t>
        </is>
      </c>
      <c r="G1579" t="inlineStr"/>
    </row>
    <row r="1580">
      <c r="A1580" t="inlineStr">
        <is>
          <t>79</t>
        </is>
      </c>
      <c r="B1580" t="inlineStr">
        <is>
          <t>Isosource Standard 1000 ml</t>
        </is>
      </c>
      <c r="C1580" t="inlineStr">
        <is>
          <t>gluten_free</t>
        </is>
      </c>
      <c r="D1580" s="8" t="inlineStr">
        <is>
          <t>PASS</t>
        </is>
      </c>
      <c r="E1580" t="inlineStr">
        <is>
          <t>True</t>
        </is>
      </c>
      <c r="F1580" t="inlineStr">
        <is>
          <t>True</t>
        </is>
      </c>
      <c r="G1580" t="inlineStr"/>
    </row>
    <row r="1581">
      <c r="A1581" t="inlineStr">
        <is>
          <t>79</t>
        </is>
      </c>
      <c r="B1581" t="inlineStr">
        <is>
          <t>Isosource Standard Fibre 500 ml</t>
        </is>
      </c>
      <c r="C1581" t="inlineStr">
        <is>
          <t>gluten_free</t>
        </is>
      </c>
      <c r="D1581" s="8" t="inlineStr">
        <is>
          <t>PASS</t>
        </is>
      </c>
      <c r="E1581" t="inlineStr">
        <is>
          <t>True</t>
        </is>
      </c>
      <c r="F1581" t="inlineStr">
        <is>
          <t>True</t>
        </is>
      </c>
      <c r="G1581" t="inlineStr"/>
    </row>
    <row r="1582">
      <c r="A1582" t="inlineStr">
        <is>
          <t>80</t>
        </is>
      </c>
      <c r="B1582" t="inlineStr">
        <is>
          <t>Resource Protein strawberry 200ml</t>
        </is>
      </c>
      <c r="C1582" t="inlineStr">
        <is>
          <t>energy</t>
        </is>
      </c>
      <c r="D1582" s="8" t="inlineStr">
        <is>
          <t>PASS</t>
        </is>
      </c>
      <c r="E1582" t="inlineStr">
        <is>
          <t>125.0 kcal/100ml</t>
        </is>
      </c>
      <c r="F1582">
        <f> 124.0 kcal/100ml</f>
        <v/>
      </c>
      <c r="G1582" t="inlineStr"/>
    </row>
    <row r="1583">
      <c r="A1583" t="inlineStr">
        <is>
          <t>80</t>
        </is>
      </c>
      <c r="B1583" t="inlineStr">
        <is>
          <t>Resource Protein strawberry 200ml</t>
        </is>
      </c>
      <c r="C1583" t="inlineStr">
        <is>
          <t>protein</t>
        </is>
      </c>
      <c r="D1583" s="8" t="inlineStr">
        <is>
          <t>PASS</t>
        </is>
      </c>
      <c r="E1583" t="inlineStr">
        <is>
          <t>9.4 g/100ml</t>
        </is>
      </c>
      <c r="F1583" t="inlineStr">
        <is>
          <t>&gt;= 8.8 g/100ml</t>
        </is>
      </c>
      <c r="G1583" t="inlineStr"/>
    </row>
    <row r="1584">
      <c r="A1584" t="inlineStr">
        <is>
          <t>80</t>
        </is>
      </c>
      <c r="B1584" t="inlineStr">
        <is>
          <t>Resource Protein strawberry 200ml</t>
        </is>
      </c>
      <c r="C1584" t="inlineStr">
        <is>
          <t>fat</t>
        </is>
      </c>
      <c r="D1584" s="8" t="inlineStr">
        <is>
          <t>PASS</t>
        </is>
      </c>
      <c r="E1584" t="inlineStr">
        <is>
          <t>3.5 g/100ml</t>
        </is>
      </c>
      <c r="F1584" t="inlineStr">
        <is>
          <t>&gt;= 3.5 g/100ml</t>
        </is>
      </c>
      <c r="G1584" t="inlineStr"/>
    </row>
    <row r="1585">
      <c r="A1585" t="inlineStr">
        <is>
          <t>80</t>
        </is>
      </c>
      <c r="B1585" t="inlineStr">
        <is>
          <t>Resource Protein strawberry 200ml</t>
        </is>
      </c>
      <c r="C1585" t="inlineStr">
        <is>
          <t>carbohydrates</t>
        </is>
      </c>
      <c r="D1585" s="8" t="inlineStr">
        <is>
          <t>PASS</t>
        </is>
      </c>
      <c r="E1585" t="inlineStr">
        <is>
          <t>14.0 g/100ml</t>
        </is>
      </c>
      <c r="F1585" t="inlineStr">
        <is>
          <t>&gt;= 14.5 g/100ml</t>
        </is>
      </c>
      <c r="G1585" t="inlineStr"/>
    </row>
    <row r="1586">
      <c r="A1586" t="inlineStr">
        <is>
          <t>80</t>
        </is>
      </c>
      <c r="B1586" t="inlineStr">
        <is>
          <t>Resource Protein strawberry 200ml</t>
        </is>
      </c>
      <c r="C1586" t="inlineStr">
        <is>
          <t>fiber</t>
        </is>
      </c>
      <c r="D1586" s="8" t="inlineStr">
        <is>
          <t>PASS</t>
        </is>
      </c>
      <c r="E1586" t="inlineStr">
        <is>
          <t>0.0 g/100ml</t>
        </is>
      </c>
      <c r="F1586" t="inlineStr">
        <is>
          <t>&lt; 0.5 g/100ml</t>
        </is>
      </c>
      <c r="G1586" t="inlineStr"/>
    </row>
    <row r="1587">
      <c r="A1587" t="inlineStr">
        <is>
          <t>80</t>
        </is>
      </c>
      <c r="B1587" t="inlineStr">
        <is>
          <t>Resource Protein strawberry 200ml</t>
        </is>
      </c>
      <c r="C1587" t="inlineStr">
        <is>
          <t>volume</t>
        </is>
      </c>
      <c r="D1587" s="8" t="inlineStr">
        <is>
          <t>PASS</t>
        </is>
      </c>
      <c r="E1587" t="inlineStr">
        <is>
          <t>200.0 ml</t>
        </is>
      </c>
      <c r="F1587">
        <f> 200.0 ml</f>
        <v/>
      </c>
      <c r="G1587" t="inlineStr"/>
    </row>
    <row r="1588">
      <c r="A1588" t="inlineStr">
        <is>
          <t>80</t>
        </is>
      </c>
      <c r="B1588" t="inlineStr">
        <is>
          <t>Resource Protein strawberry 200ml</t>
        </is>
      </c>
      <c r="C1588" t="inlineStr">
        <is>
          <t>l_arginine</t>
        </is>
      </c>
      <c r="D1588" s="10" t="inlineStr">
        <is>
          <t>UNKNOWN</t>
        </is>
      </c>
      <c r="E1588" t="inlineStr">
        <is>
          <t>N/A</t>
        </is>
      </c>
      <c r="F1588" t="inlineStr">
        <is>
          <t>&gt;= 1.21 g/100ml</t>
        </is>
      </c>
      <c r="G1588" t="inlineStr">
        <is>
          <t>Product has no value for 'l_arginine'</t>
        </is>
      </c>
    </row>
    <row r="1589">
      <c r="A1589" t="inlineStr">
        <is>
          <t>80</t>
        </is>
      </c>
      <c r="B1589" t="inlineStr">
        <is>
          <t>Resource Protein strawberry 200ml</t>
        </is>
      </c>
      <c r="C1589" t="inlineStr">
        <is>
          <t>gluten_free</t>
        </is>
      </c>
      <c r="D1589" s="8" t="inlineStr">
        <is>
          <t>PASS</t>
        </is>
      </c>
      <c r="E1589" t="inlineStr">
        <is>
          <t>True</t>
        </is>
      </c>
      <c r="F1589" t="inlineStr">
        <is>
          <t>True</t>
        </is>
      </c>
      <c r="G1589" t="inlineStr"/>
    </row>
    <row r="1590">
      <c r="A1590" t="inlineStr">
        <is>
          <t>80</t>
        </is>
      </c>
      <c r="B1590" t="inlineStr">
        <is>
          <t>Resource Protein strawberry 200ml</t>
        </is>
      </c>
      <c r="C1590" t="inlineStr">
        <is>
          <t>contains_arginine</t>
        </is>
      </c>
      <c r="D1590" s="10" t="inlineStr">
        <is>
          <t>UNKNOWN</t>
        </is>
      </c>
      <c r="E1590" t="inlineStr">
        <is>
          <t>N/A</t>
        </is>
      </c>
      <c r="F1590" t="inlineStr">
        <is>
          <t>True</t>
        </is>
      </c>
      <c r="G1590" t="inlineStr">
        <is>
          <t>Cannot determine 'contains_arginine' for this product</t>
        </is>
      </c>
    </row>
    <row r="1591">
      <c r="A1591" t="inlineStr">
        <is>
          <t>80</t>
        </is>
      </c>
      <c r="B1591" t="inlineStr">
        <is>
          <t>Resource Protein strawberry 200ml</t>
        </is>
      </c>
      <c r="C1591" t="inlineStr">
        <is>
          <t>formulation</t>
        </is>
      </c>
      <c r="D1591" s="8" t="inlineStr">
        <is>
          <t>PASS</t>
        </is>
      </c>
      <c r="E1591" t="inlineStr">
        <is>
          <t>liquid</t>
        </is>
      </c>
      <c r="F1591" t="inlineStr">
        <is>
          <t>liquid</t>
        </is>
      </c>
      <c r="G1591" t="inlineStr"/>
    </row>
    <row r="1592">
      <c r="A1592" t="inlineStr">
        <is>
          <t>80</t>
        </is>
      </c>
      <c r="B1592" t="inlineStr">
        <is>
          <t>Resource Protein strawberry 200ml</t>
        </is>
      </c>
      <c r="C1592" t="inlineStr">
        <is>
          <t>route</t>
        </is>
      </c>
      <c r="D1592" s="8" t="inlineStr">
        <is>
          <t>PASS</t>
        </is>
      </c>
      <c r="E1592" t="inlineStr">
        <is>
          <t>oral</t>
        </is>
      </c>
      <c r="F1592" t="inlineStr">
        <is>
          <t>oral</t>
        </is>
      </c>
      <c r="G1592" t="inlineStr"/>
    </row>
    <row r="1593">
      <c r="A1593" t="inlineStr">
        <is>
          <t>80</t>
        </is>
      </c>
      <c r="B1593" t="inlineStr">
        <is>
          <t>Resource Protein chocolate 200ml</t>
        </is>
      </c>
      <c r="C1593" t="inlineStr">
        <is>
          <t>energy</t>
        </is>
      </c>
      <c r="D1593" s="8" t="inlineStr">
        <is>
          <t>PASS</t>
        </is>
      </c>
      <c r="E1593" t="inlineStr">
        <is>
          <t>125.0 kcal/100ml</t>
        </is>
      </c>
      <c r="F1593">
        <f> 124.0 kcal/100ml</f>
        <v/>
      </c>
      <c r="G1593" t="inlineStr"/>
    </row>
    <row r="1594">
      <c r="A1594" t="inlineStr">
        <is>
          <t>80</t>
        </is>
      </c>
      <c r="B1594" t="inlineStr">
        <is>
          <t>Resource Protein chocolate 200ml</t>
        </is>
      </c>
      <c r="C1594" t="inlineStr">
        <is>
          <t>protein</t>
        </is>
      </c>
      <c r="D1594" s="8" t="inlineStr">
        <is>
          <t>PASS</t>
        </is>
      </c>
      <c r="E1594" t="inlineStr">
        <is>
          <t>9.4 g/100ml</t>
        </is>
      </c>
      <c r="F1594" t="inlineStr">
        <is>
          <t>&gt;= 8.8 g/100ml</t>
        </is>
      </c>
      <c r="G1594" t="inlineStr"/>
    </row>
    <row r="1595">
      <c r="A1595" t="inlineStr">
        <is>
          <t>80</t>
        </is>
      </c>
      <c r="B1595" t="inlineStr">
        <is>
          <t>Resource Protein chocolate 200ml</t>
        </is>
      </c>
      <c r="C1595" t="inlineStr">
        <is>
          <t>fat</t>
        </is>
      </c>
      <c r="D1595" s="8" t="inlineStr">
        <is>
          <t>PASS</t>
        </is>
      </c>
      <c r="E1595" t="inlineStr">
        <is>
          <t>3.4 g/100ml</t>
        </is>
      </c>
      <c r="F1595" t="inlineStr">
        <is>
          <t>&gt;= 3.5 g/100ml</t>
        </is>
      </c>
      <c r="G1595" t="inlineStr"/>
    </row>
    <row r="1596">
      <c r="A1596" t="inlineStr">
        <is>
          <t>80</t>
        </is>
      </c>
      <c r="B1596" t="inlineStr">
        <is>
          <t>Resource Protein chocolate 200ml</t>
        </is>
      </c>
      <c r="C1596" t="inlineStr">
        <is>
          <t>carbohydrates</t>
        </is>
      </c>
      <c r="D1596" s="8" t="inlineStr">
        <is>
          <t>PASS</t>
        </is>
      </c>
      <c r="E1596" t="inlineStr">
        <is>
          <t>14.0 g/100ml</t>
        </is>
      </c>
      <c r="F1596" t="inlineStr">
        <is>
          <t>&gt;= 14.5 g/100ml</t>
        </is>
      </c>
      <c r="G1596" t="inlineStr"/>
    </row>
    <row r="1597">
      <c r="A1597" t="inlineStr">
        <is>
          <t>80</t>
        </is>
      </c>
      <c r="B1597" t="inlineStr">
        <is>
          <t>Resource Protein chocolate 200ml</t>
        </is>
      </c>
      <c r="C1597" t="inlineStr">
        <is>
          <t>fiber</t>
        </is>
      </c>
      <c r="D1597" s="8" t="inlineStr">
        <is>
          <t>PASS</t>
        </is>
      </c>
      <c r="E1597" t="inlineStr">
        <is>
          <t>0.5 g/100ml</t>
        </is>
      </c>
      <c r="F1597" t="inlineStr">
        <is>
          <t>&lt; 0.5 g/100ml</t>
        </is>
      </c>
      <c r="G1597" t="inlineStr"/>
    </row>
    <row r="1598">
      <c r="A1598" t="inlineStr">
        <is>
          <t>80</t>
        </is>
      </c>
      <c r="B1598" t="inlineStr">
        <is>
          <t>Resource Protein chocolate 200ml</t>
        </is>
      </c>
      <c r="C1598" t="inlineStr">
        <is>
          <t>volume</t>
        </is>
      </c>
      <c r="D1598" s="8" t="inlineStr">
        <is>
          <t>PASS</t>
        </is>
      </c>
      <c r="E1598" t="inlineStr">
        <is>
          <t>200.0 ml</t>
        </is>
      </c>
      <c r="F1598">
        <f> 200.0 ml</f>
        <v/>
      </c>
      <c r="G1598" t="inlineStr"/>
    </row>
    <row r="1599">
      <c r="A1599" t="inlineStr">
        <is>
          <t>80</t>
        </is>
      </c>
      <c r="B1599" t="inlineStr">
        <is>
          <t>Resource Protein chocolate 200ml</t>
        </is>
      </c>
      <c r="C1599" t="inlineStr">
        <is>
          <t>l_arginine</t>
        </is>
      </c>
      <c r="D1599" s="10" t="inlineStr">
        <is>
          <t>UNKNOWN</t>
        </is>
      </c>
      <c r="E1599" t="inlineStr">
        <is>
          <t>N/A</t>
        </is>
      </c>
      <c r="F1599" t="inlineStr">
        <is>
          <t>&gt;= 1.21 g/100ml</t>
        </is>
      </c>
      <c r="G1599" t="inlineStr">
        <is>
          <t>Product has no value for 'l_arginine'</t>
        </is>
      </c>
    </row>
    <row r="1600">
      <c r="A1600" t="inlineStr">
        <is>
          <t>80</t>
        </is>
      </c>
      <c r="B1600" t="inlineStr">
        <is>
          <t>Resource Protein chocolate 200ml</t>
        </is>
      </c>
      <c r="C1600" t="inlineStr">
        <is>
          <t>gluten_free</t>
        </is>
      </c>
      <c r="D1600" s="8" t="inlineStr">
        <is>
          <t>PASS</t>
        </is>
      </c>
      <c r="E1600" t="inlineStr">
        <is>
          <t>True</t>
        </is>
      </c>
      <c r="F1600" t="inlineStr">
        <is>
          <t>True</t>
        </is>
      </c>
      <c r="G1600" t="inlineStr"/>
    </row>
    <row r="1601">
      <c r="A1601" t="inlineStr">
        <is>
          <t>80</t>
        </is>
      </c>
      <c r="B1601" t="inlineStr">
        <is>
          <t>Resource Protein chocolate 200ml</t>
        </is>
      </c>
      <c r="C1601" t="inlineStr">
        <is>
          <t>contains_arginine</t>
        </is>
      </c>
      <c r="D1601" s="10" t="inlineStr">
        <is>
          <t>UNKNOWN</t>
        </is>
      </c>
      <c r="E1601" t="inlineStr">
        <is>
          <t>N/A</t>
        </is>
      </c>
      <c r="F1601" t="inlineStr">
        <is>
          <t>True</t>
        </is>
      </c>
      <c r="G1601" t="inlineStr">
        <is>
          <t>Cannot determine 'contains_arginine' for this product</t>
        </is>
      </c>
    </row>
    <row r="1602">
      <c r="A1602" t="inlineStr">
        <is>
          <t>80</t>
        </is>
      </c>
      <c r="B1602" t="inlineStr">
        <is>
          <t>Resource Protein chocolate 200ml</t>
        </is>
      </c>
      <c r="C1602" t="inlineStr">
        <is>
          <t>formulation</t>
        </is>
      </c>
      <c r="D1602" s="8" t="inlineStr">
        <is>
          <t>PASS</t>
        </is>
      </c>
      <c r="E1602" t="inlineStr">
        <is>
          <t>liquid</t>
        </is>
      </c>
      <c r="F1602" t="inlineStr">
        <is>
          <t>liquid</t>
        </is>
      </c>
      <c r="G1602" t="inlineStr"/>
    </row>
    <row r="1603">
      <c r="A1603" t="inlineStr">
        <is>
          <t>80</t>
        </is>
      </c>
      <c r="B1603" t="inlineStr">
        <is>
          <t>Resource Protein chocolate 200ml</t>
        </is>
      </c>
      <c r="C1603" t="inlineStr">
        <is>
          <t>route</t>
        </is>
      </c>
      <c r="D1603" s="8" t="inlineStr">
        <is>
          <t>PASS</t>
        </is>
      </c>
      <c r="E1603" t="inlineStr">
        <is>
          <t>oral</t>
        </is>
      </c>
      <c r="F1603" t="inlineStr">
        <is>
          <t>oral</t>
        </is>
      </c>
      <c r="G1603" t="inlineStr"/>
    </row>
    <row r="1604">
      <c r="A1604" t="inlineStr">
        <is>
          <t>80</t>
        </is>
      </c>
      <c r="B1604" t="inlineStr">
        <is>
          <t>Resource 2.0 vanilla 200ml</t>
        </is>
      </c>
      <c r="C1604" t="inlineStr">
        <is>
          <t>energy</t>
        </is>
      </c>
      <c r="D1604" s="9" t="inlineStr">
        <is>
          <t>FAIL</t>
        </is>
      </c>
      <c r="E1604" t="inlineStr">
        <is>
          <t>200.0 kcal/100ml</t>
        </is>
      </c>
      <c r="F1604">
        <f> 124.0 kcal/100ml</f>
        <v/>
      </c>
      <c r="G1604" t="inlineStr">
        <is>
          <t>200.0 does not satisfy = 124.0</t>
        </is>
      </c>
    </row>
    <row r="1605">
      <c r="A1605" t="inlineStr">
        <is>
          <t>80</t>
        </is>
      </c>
      <c r="B1605" t="inlineStr">
        <is>
          <t>Resource 2.0 vanilla 200ml</t>
        </is>
      </c>
      <c r="C1605" t="inlineStr">
        <is>
          <t>protein</t>
        </is>
      </c>
      <c r="D1605" s="8" t="inlineStr">
        <is>
          <t>PASS</t>
        </is>
      </c>
      <c r="E1605" t="inlineStr">
        <is>
          <t>9.0 g/100ml</t>
        </is>
      </c>
      <c r="F1605" t="inlineStr">
        <is>
          <t>&gt;= 8.8 g/100ml</t>
        </is>
      </c>
      <c r="G1605" t="inlineStr"/>
    </row>
    <row r="1606">
      <c r="A1606" t="inlineStr">
        <is>
          <t>80</t>
        </is>
      </c>
      <c r="B1606" t="inlineStr">
        <is>
          <t>Resource 2.0 vanilla 200ml</t>
        </is>
      </c>
      <c r="C1606" t="inlineStr">
        <is>
          <t>fat</t>
        </is>
      </c>
      <c r="D1606" s="8" t="inlineStr">
        <is>
          <t>PASS</t>
        </is>
      </c>
      <c r="E1606" t="inlineStr">
        <is>
          <t>8.7 g/100ml</t>
        </is>
      </c>
      <c r="F1606" t="inlineStr">
        <is>
          <t>&gt;= 3.5 g/100ml</t>
        </is>
      </c>
      <c r="G1606" t="inlineStr"/>
    </row>
    <row r="1607">
      <c r="A1607" t="inlineStr">
        <is>
          <t>80</t>
        </is>
      </c>
      <c r="B1607" t="inlineStr">
        <is>
          <t>Resource 2.0 vanilla 200ml</t>
        </is>
      </c>
      <c r="C1607" t="inlineStr">
        <is>
          <t>carbohydrates</t>
        </is>
      </c>
      <c r="D1607" s="8" t="inlineStr">
        <is>
          <t>PASS</t>
        </is>
      </c>
      <c r="E1607" t="inlineStr">
        <is>
          <t>21.4 g/100ml</t>
        </is>
      </c>
      <c r="F1607" t="inlineStr">
        <is>
          <t>&gt;= 14.5 g/100ml</t>
        </is>
      </c>
      <c r="G1607" t="inlineStr"/>
    </row>
    <row r="1608">
      <c r="A1608" t="inlineStr">
        <is>
          <t>80</t>
        </is>
      </c>
      <c r="B1608" t="inlineStr">
        <is>
          <t>Resource 2.0 vanilla 200ml</t>
        </is>
      </c>
      <c r="C1608" t="inlineStr">
        <is>
          <t>fiber</t>
        </is>
      </c>
      <c r="D1608" s="8" t="inlineStr">
        <is>
          <t>PASS</t>
        </is>
      </c>
      <c r="E1608" t="inlineStr">
        <is>
          <t>0.0 g/100ml</t>
        </is>
      </c>
      <c r="F1608" t="inlineStr">
        <is>
          <t>&lt; 0.5 g/100ml</t>
        </is>
      </c>
      <c r="G1608" t="inlineStr"/>
    </row>
    <row r="1609">
      <c r="A1609" t="inlineStr">
        <is>
          <t>80</t>
        </is>
      </c>
      <c r="B1609" t="inlineStr">
        <is>
          <t>Resource 2.0 vanilla 200ml</t>
        </is>
      </c>
      <c r="C1609" t="inlineStr">
        <is>
          <t>volume</t>
        </is>
      </c>
      <c r="D1609" s="8" t="inlineStr">
        <is>
          <t>PASS</t>
        </is>
      </c>
      <c r="E1609" t="inlineStr">
        <is>
          <t>200.0 ml</t>
        </is>
      </c>
      <c r="F1609">
        <f> 200.0 ml</f>
        <v/>
      </c>
      <c r="G1609" t="inlineStr"/>
    </row>
    <row r="1610">
      <c r="A1610" t="inlineStr">
        <is>
          <t>80</t>
        </is>
      </c>
      <c r="B1610" t="inlineStr">
        <is>
          <t>Resource 2.0 vanilla 200ml</t>
        </is>
      </c>
      <c r="C1610" t="inlineStr">
        <is>
          <t>l_arginine</t>
        </is>
      </c>
      <c r="D1610" s="10" t="inlineStr">
        <is>
          <t>UNKNOWN</t>
        </is>
      </c>
      <c r="E1610" t="inlineStr">
        <is>
          <t>N/A</t>
        </is>
      </c>
      <c r="F1610" t="inlineStr">
        <is>
          <t>&gt;= 1.21 g/100ml</t>
        </is>
      </c>
      <c r="G1610" t="inlineStr">
        <is>
          <t>Product has no value for 'l_arginine'</t>
        </is>
      </c>
    </row>
    <row r="1611">
      <c r="A1611" t="inlineStr">
        <is>
          <t>80</t>
        </is>
      </c>
      <c r="B1611" t="inlineStr">
        <is>
          <t>Resource 2.0 vanilla 200ml</t>
        </is>
      </c>
      <c r="C1611" t="inlineStr">
        <is>
          <t>gluten_free</t>
        </is>
      </c>
      <c r="D1611" s="8" t="inlineStr">
        <is>
          <t>PASS</t>
        </is>
      </c>
      <c r="E1611" t="inlineStr">
        <is>
          <t>True</t>
        </is>
      </c>
      <c r="F1611" t="inlineStr">
        <is>
          <t>True</t>
        </is>
      </c>
      <c r="G1611" t="inlineStr"/>
    </row>
    <row r="1612">
      <c r="A1612" t="inlineStr">
        <is>
          <t>80</t>
        </is>
      </c>
      <c r="B1612" t="inlineStr">
        <is>
          <t>Resource 2.0 vanilla 200ml</t>
        </is>
      </c>
      <c r="C1612" t="inlineStr">
        <is>
          <t>contains_arginine</t>
        </is>
      </c>
      <c r="D1612" s="10" t="inlineStr">
        <is>
          <t>UNKNOWN</t>
        </is>
      </c>
      <c r="E1612" t="inlineStr">
        <is>
          <t>N/A</t>
        </is>
      </c>
      <c r="F1612" t="inlineStr">
        <is>
          <t>True</t>
        </is>
      </c>
      <c r="G1612" t="inlineStr">
        <is>
          <t>Cannot determine 'contains_arginine' for this product</t>
        </is>
      </c>
    </row>
    <row r="1613">
      <c r="A1613" t="inlineStr">
        <is>
          <t>80</t>
        </is>
      </c>
      <c r="B1613" t="inlineStr">
        <is>
          <t>Resource 2.0 vanilla 200ml</t>
        </is>
      </c>
      <c r="C1613" t="inlineStr">
        <is>
          <t>formulation</t>
        </is>
      </c>
      <c r="D1613" s="8" t="inlineStr">
        <is>
          <t>PASS</t>
        </is>
      </c>
      <c r="E1613" t="inlineStr">
        <is>
          <t>liquid</t>
        </is>
      </c>
      <c r="F1613" t="inlineStr">
        <is>
          <t>liquid</t>
        </is>
      </c>
      <c r="G1613" t="inlineStr"/>
    </row>
    <row r="1614">
      <c r="A1614" t="inlineStr">
        <is>
          <t>80</t>
        </is>
      </c>
      <c r="B1614" t="inlineStr">
        <is>
          <t>Resource 2.0 vanilla 200ml</t>
        </is>
      </c>
      <c r="C1614" t="inlineStr">
        <is>
          <t>route</t>
        </is>
      </c>
      <c r="D1614" s="8" t="inlineStr">
        <is>
          <t>PASS</t>
        </is>
      </c>
      <c r="E1614" t="inlineStr">
        <is>
          <t>oral</t>
        </is>
      </c>
      <c r="F1614" t="inlineStr">
        <is>
          <t>oral</t>
        </is>
      </c>
      <c r="G1614" t="inlineStr"/>
    </row>
    <row r="1615">
      <c r="A1615" t="inlineStr">
        <is>
          <t>81</t>
        </is>
      </c>
      <c r="B1615" t="inlineStr">
        <is>
          <t>Resource Protein chocolate 200ml</t>
        </is>
      </c>
      <c r="C1615" t="inlineStr">
        <is>
          <t>energy</t>
        </is>
      </c>
      <c r="D1615" s="8" t="inlineStr">
        <is>
          <t>PASS</t>
        </is>
      </c>
      <c r="E1615" t="inlineStr">
        <is>
          <t>125.0 kcal/100ml</t>
        </is>
      </c>
      <c r="F1615" t="inlineStr">
        <is>
          <t>124.0-144.0 kcal/100ml</t>
        </is>
      </c>
      <c r="G1615" t="inlineStr"/>
    </row>
    <row r="1616">
      <c r="A1616" t="inlineStr">
        <is>
          <t>81</t>
        </is>
      </c>
      <c r="B1616" t="inlineStr">
        <is>
          <t>Resource Protein chocolate 200ml</t>
        </is>
      </c>
      <c r="C1616" t="inlineStr">
        <is>
          <t>osmolarity</t>
        </is>
      </c>
      <c r="D1616" s="8" t="inlineStr">
        <is>
          <t>PASS</t>
        </is>
      </c>
      <c r="E1616" t="inlineStr">
        <is>
          <t>450.0 mOsm/l</t>
        </is>
      </c>
      <c r="F1616" t="inlineStr">
        <is>
          <t>&lt;= 680.0 mOsm/l</t>
        </is>
      </c>
      <c r="G1616" t="inlineStr"/>
    </row>
    <row r="1617">
      <c r="A1617" t="inlineStr">
        <is>
          <t>81</t>
        </is>
      </c>
      <c r="B1617" t="inlineStr">
        <is>
          <t>Resource Protein chocolate 200ml</t>
        </is>
      </c>
      <c r="C1617" t="inlineStr">
        <is>
          <t>fat</t>
        </is>
      </c>
      <c r="D1617" s="8" t="inlineStr">
        <is>
          <t>PASS</t>
        </is>
      </c>
      <c r="E1617" t="inlineStr">
        <is>
          <t>3.4 g/100ml</t>
        </is>
      </c>
      <c r="F1617" t="inlineStr">
        <is>
          <t>&gt;= 3.5 g/100ml</t>
        </is>
      </c>
      <c r="G1617" t="inlineStr"/>
    </row>
    <row r="1618">
      <c r="A1618" t="inlineStr">
        <is>
          <t>81</t>
        </is>
      </c>
      <c r="B1618" t="inlineStr">
        <is>
          <t>Resource Protein chocolate 200ml</t>
        </is>
      </c>
      <c r="C1618" t="inlineStr">
        <is>
          <t>carbohydrates</t>
        </is>
      </c>
      <c r="D1618" s="8" t="inlineStr">
        <is>
          <t>PASS</t>
        </is>
      </c>
      <c r="E1618" t="inlineStr">
        <is>
          <t>14.0 g/100ml</t>
        </is>
      </c>
      <c r="F1618" t="inlineStr">
        <is>
          <t>&gt;= 14.5 g/100ml</t>
        </is>
      </c>
      <c r="G1618" t="inlineStr"/>
    </row>
    <row r="1619">
      <c r="A1619" t="inlineStr">
        <is>
          <t>81</t>
        </is>
      </c>
      <c r="B1619" t="inlineStr">
        <is>
          <t>Resource Protein chocolate 200ml</t>
        </is>
      </c>
      <c r="C1619" t="inlineStr">
        <is>
          <t>fiber</t>
        </is>
      </c>
      <c r="D1619" s="8" t="inlineStr">
        <is>
          <t>PASS</t>
        </is>
      </c>
      <c r="E1619" t="inlineStr">
        <is>
          <t>0.5 g/100ml</t>
        </is>
      </c>
      <c r="F1619" t="inlineStr">
        <is>
          <t>&gt;= 0.5 g/100ml</t>
        </is>
      </c>
      <c r="G1619" t="inlineStr"/>
    </row>
    <row r="1620">
      <c r="A1620" t="inlineStr">
        <is>
          <t>81</t>
        </is>
      </c>
      <c r="B1620" t="inlineStr">
        <is>
          <t>Resource Protein chocolate 200ml</t>
        </is>
      </c>
      <c r="C1620" t="inlineStr">
        <is>
          <t>volume</t>
        </is>
      </c>
      <c r="D1620" s="8" t="inlineStr">
        <is>
          <t>PASS</t>
        </is>
      </c>
      <c r="E1620" t="inlineStr">
        <is>
          <t>200.0 ml</t>
        </is>
      </c>
      <c r="F1620">
        <f> 200.0 ml</f>
        <v/>
      </c>
      <c r="G1620" t="inlineStr"/>
    </row>
    <row r="1621">
      <c r="A1621" t="inlineStr">
        <is>
          <t>81</t>
        </is>
      </c>
      <c r="B1621" t="inlineStr">
        <is>
          <t>Resource Protein chocolate 200ml</t>
        </is>
      </c>
      <c r="C1621" t="inlineStr">
        <is>
          <t>l_arginine</t>
        </is>
      </c>
      <c r="D1621" s="10" t="inlineStr">
        <is>
          <t>UNKNOWN</t>
        </is>
      </c>
      <c r="E1621" t="inlineStr">
        <is>
          <t>N/A</t>
        </is>
      </c>
      <c r="F1621" t="inlineStr">
        <is>
          <t>&gt;= 1.21 g/100ml</t>
        </is>
      </c>
      <c r="G1621" t="inlineStr">
        <is>
          <t>Product has no value for 'l_arginine'</t>
        </is>
      </c>
    </row>
    <row r="1622">
      <c r="A1622" t="inlineStr">
        <is>
          <t>81</t>
        </is>
      </c>
      <c r="B1622" t="inlineStr">
        <is>
          <t>Resource Protein chocolate 200ml</t>
        </is>
      </c>
      <c r="C1622" t="inlineStr">
        <is>
          <t>gluten_free</t>
        </is>
      </c>
      <c r="D1622" s="8" t="inlineStr">
        <is>
          <t>PASS</t>
        </is>
      </c>
      <c r="E1622" t="inlineStr">
        <is>
          <t>True</t>
        </is>
      </c>
      <c r="F1622" t="inlineStr">
        <is>
          <t>True</t>
        </is>
      </c>
      <c r="G1622" t="inlineStr"/>
    </row>
    <row r="1623">
      <c r="A1623" t="inlineStr">
        <is>
          <t>81</t>
        </is>
      </c>
      <c r="B1623" t="inlineStr">
        <is>
          <t>Resource Protein chocolate 200ml</t>
        </is>
      </c>
      <c r="C1623" t="inlineStr">
        <is>
          <t>contains_arginine</t>
        </is>
      </c>
      <c r="D1623" s="10" t="inlineStr">
        <is>
          <t>UNKNOWN</t>
        </is>
      </c>
      <c r="E1623" t="inlineStr">
        <is>
          <t>N/A</t>
        </is>
      </c>
      <c r="F1623" t="inlineStr">
        <is>
          <t>True</t>
        </is>
      </c>
      <c r="G1623" t="inlineStr">
        <is>
          <t>Cannot determine 'contains_arginine' for this product</t>
        </is>
      </c>
    </row>
    <row r="1624">
      <c r="A1624" t="inlineStr">
        <is>
          <t>81</t>
        </is>
      </c>
      <c r="B1624" t="inlineStr">
        <is>
          <t>Resource Protein chocolate 200ml</t>
        </is>
      </c>
      <c r="C1624" t="inlineStr">
        <is>
          <t>formulation</t>
        </is>
      </c>
      <c r="D1624" s="8" t="inlineStr">
        <is>
          <t>PASS</t>
        </is>
      </c>
      <c r="E1624" t="inlineStr">
        <is>
          <t>liquid</t>
        </is>
      </c>
      <c r="F1624" t="inlineStr">
        <is>
          <t>liquid</t>
        </is>
      </c>
      <c r="G1624" t="inlineStr"/>
    </row>
    <row r="1625">
      <c r="A1625" t="inlineStr">
        <is>
          <t>81</t>
        </is>
      </c>
      <c r="B1625" t="inlineStr">
        <is>
          <t>Resource Protein chocolate 200ml</t>
        </is>
      </c>
      <c r="C1625" t="inlineStr">
        <is>
          <t>route</t>
        </is>
      </c>
      <c r="D1625" s="8" t="inlineStr">
        <is>
          <t>PASS</t>
        </is>
      </c>
      <c r="E1625" t="inlineStr">
        <is>
          <t>oral</t>
        </is>
      </c>
      <c r="F1625" t="inlineStr">
        <is>
          <t>oral</t>
        </is>
      </c>
      <c r="G1625" t="inlineStr"/>
    </row>
    <row r="1626">
      <c r="A1626" t="inlineStr">
        <is>
          <t>81</t>
        </is>
      </c>
      <c r="B1626" t="inlineStr">
        <is>
          <t>Oral Impact vanilla 237ml</t>
        </is>
      </c>
      <c r="C1626" t="inlineStr">
        <is>
          <t>energy</t>
        </is>
      </c>
      <c r="D1626" s="8" t="inlineStr">
        <is>
          <t>PASS</t>
        </is>
      </c>
      <c r="E1626" t="inlineStr">
        <is>
          <t>144.0 kcal/100ml</t>
        </is>
      </c>
      <c r="F1626" t="inlineStr">
        <is>
          <t>124.0-144.0 kcal/100ml</t>
        </is>
      </c>
      <c r="G1626" t="inlineStr"/>
    </row>
    <row r="1627">
      <c r="A1627" t="inlineStr">
        <is>
          <t>81</t>
        </is>
      </c>
      <c r="B1627" t="inlineStr">
        <is>
          <t>Oral Impact vanilla 237ml</t>
        </is>
      </c>
      <c r="C1627" t="inlineStr">
        <is>
          <t>osmolarity</t>
        </is>
      </c>
      <c r="D1627" s="8" t="inlineStr">
        <is>
          <t>PASS</t>
        </is>
      </c>
      <c r="E1627" t="inlineStr">
        <is>
          <t>680.0 mOsm/l</t>
        </is>
      </c>
      <c r="F1627" t="inlineStr">
        <is>
          <t>&lt;= 680.0 mOsm/l</t>
        </is>
      </c>
      <c r="G1627" t="inlineStr"/>
    </row>
    <row r="1628">
      <c r="A1628" t="inlineStr">
        <is>
          <t>81</t>
        </is>
      </c>
      <c r="B1628" t="inlineStr">
        <is>
          <t>Oral Impact vanilla 237ml</t>
        </is>
      </c>
      <c r="C1628" t="inlineStr">
        <is>
          <t>fat</t>
        </is>
      </c>
      <c r="D1628" s="8" t="inlineStr">
        <is>
          <t>PASS</t>
        </is>
      </c>
      <c r="E1628" t="inlineStr">
        <is>
          <t>3.9 g/100ml</t>
        </is>
      </c>
      <c r="F1628" t="inlineStr">
        <is>
          <t>&gt;= 3.5 g/100ml</t>
        </is>
      </c>
      <c r="G1628" t="inlineStr"/>
    </row>
    <row r="1629">
      <c r="A1629" t="inlineStr">
        <is>
          <t>81</t>
        </is>
      </c>
      <c r="B1629" t="inlineStr">
        <is>
          <t>Oral Impact vanilla 237ml</t>
        </is>
      </c>
      <c r="C1629" t="inlineStr">
        <is>
          <t>carbohydrates</t>
        </is>
      </c>
      <c r="D1629" s="8" t="inlineStr">
        <is>
          <t>PASS</t>
        </is>
      </c>
      <c r="E1629" t="inlineStr">
        <is>
          <t>18.9 g/100ml</t>
        </is>
      </c>
      <c r="F1629" t="inlineStr">
        <is>
          <t>&gt;= 14.5 g/100ml</t>
        </is>
      </c>
      <c r="G1629" t="inlineStr"/>
    </row>
    <row r="1630">
      <c r="A1630" t="inlineStr">
        <is>
          <t>81</t>
        </is>
      </c>
      <c r="B1630" t="inlineStr">
        <is>
          <t>Oral Impact vanilla 237ml</t>
        </is>
      </c>
      <c r="C1630" t="inlineStr">
        <is>
          <t>fiber</t>
        </is>
      </c>
      <c r="D1630" s="8" t="inlineStr">
        <is>
          <t>PASS</t>
        </is>
      </c>
      <c r="E1630" t="inlineStr">
        <is>
          <t>1.4 g/100ml</t>
        </is>
      </c>
      <c r="F1630" t="inlineStr">
        <is>
          <t>&gt;= 0.5 g/100ml</t>
        </is>
      </c>
      <c r="G1630" t="inlineStr"/>
    </row>
    <row r="1631">
      <c r="A1631" t="inlineStr">
        <is>
          <t>81</t>
        </is>
      </c>
      <c r="B1631" t="inlineStr">
        <is>
          <t>Oral Impact vanilla 237ml</t>
        </is>
      </c>
      <c r="C1631" t="inlineStr">
        <is>
          <t>volume</t>
        </is>
      </c>
      <c r="D1631" s="9" t="inlineStr">
        <is>
          <t>FAIL</t>
        </is>
      </c>
      <c r="E1631" t="inlineStr">
        <is>
          <t>237.0 ml</t>
        </is>
      </c>
      <c r="F1631">
        <f> 200.0 ml</f>
        <v/>
      </c>
      <c r="G1631" t="inlineStr">
        <is>
          <t>237.0 ml != 200.0 ml</t>
        </is>
      </c>
    </row>
    <row r="1632">
      <c r="A1632" t="inlineStr">
        <is>
          <t>81</t>
        </is>
      </c>
      <c r="B1632" t="inlineStr">
        <is>
          <t>Oral Impact vanilla 237ml</t>
        </is>
      </c>
      <c r="C1632" t="inlineStr">
        <is>
          <t>l_arginine</t>
        </is>
      </c>
      <c r="D1632" s="8" t="inlineStr">
        <is>
          <t>PASS</t>
        </is>
      </c>
      <c r="E1632" t="inlineStr">
        <is>
          <t>1.8 g/100ml</t>
        </is>
      </c>
      <c r="F1632" t="inlineStr">
        <is>
          <t>&gt;= 1.21 g/100ml</t>
        </is>
      </c>
      <c r="G1632" t="inlineStr"/>
    </row>
    <row r="1633">
      <c r="A1633" t="inlineStr">
        <is>
          <t>81</t>
        </is>
      </c>
      <c r="B1633" t="inlineStr">
        <is>
          <t>Oral Impact vanilla 237ml</t>
        </is>
      </c>
      <c r="C1633" t="inlineStr">
        <is>
          <t>gluten_free</t>
        </is>
      </c>
      <c r="D1633" s="8" t="inlineStr">
        <is>
          <t>PASS</t>
        </is>
      </c>
      <c r="E1633" t="inlineStr">
        <is>
          <t>True</t>
        </is>
      </c>
      <c r="F1633" t="inlineStr">
        <is>
          <t>True</t>
        </is>
      </c>
      <c r="G1633" t="inlineStr"/>
    </row>
    <row r="1634">
      <c r="A1634" t="inlineStr">
        <is>
          <t>81</t>
        </is>
      </c>
      <c r="B1634" t="inlineStr">
        <is>
          <t>Oral Impact vanilla 237ml</t>
        </is>
      </c>
      <c r="C1634" t="inlineStr">
        <is>
          <t>contains_arginine</t>
        </is>
      </c>
      <c r="D1634" s="10" t="inlineStr">
        <is>
          <t>UNKNOWN</t>
        </is>
      </c>
      <c r="E1634" t="inlineStr">
        <is>
          <t>N/A</t>
        </is>
      </c>
      <c r="F1634" t="inlineStr">
        <is>
          <t>True</t>
        </is>
      </c>
      <c r="G1634" t="inlineStr">
        <is>
          <t>Cannot determine 'contains_arginine' for this product</t>
        </is>
      </c>
    </row>
    <row r="1635">
      <c r="A1635" t="inlineStr">
        <is>
          <t>81</t>
        </is>
      </c>
      <c r="B1635" t="inlineStr">
        <is>
          <t>Oral Impact vanilla 237ml</t>
        </is>
      </c>
      <c r="C1635" t="inlineStr">
        <is>
          <t>formulation</t>
        </is>
      </c>
      <c r="D1635" s="8" t="inlineStr">
        <is>
          <t>PASS</t>
        </is>
      </c>
      <c r="E1635" t="inlineStr">
        <is>
          <t>liquid</t>
        </is>
      </c>
      <c r="F1635" t="inlineStr">
        <is>
          <t>liquid</t>
        </is>
      </c>
      <c r="G1635" t="inlineStr"/>
    </row>
    <row r="1636">
      <c r="A1636" t="inlineStr">
        <is>
          <t>81</t>
        </is>
      </c>
      <c r="B1636" t="inlineStr">
        <is>
          <t>Oral Impact vanilla 237ml</t>
        </is>
      </c>
      <c r="C1636" t="inlineStr">
        <is>
          <t>route</t>
        </is>
      </c>
      <c r="D1636" s="8" t="inlineStr">
        <is>
          <t>PASS</t>
        </is>
      </c>
      <c r="E1636" t="inlineStr">
        <is>
          <t>oral</t>
        </is>
      </c>
      <c r="F1636" t="inlineStr">
        <is>
          <t>oral</t>
        </is>
      </c>
      <c r="G1636" t="inlineStr"/>
    </row>
    <row r="1637">
      <c r="A1637" t="inlineStr">
        <is>
          <t>81</t>
        </is>
      </c>
      <c r="B1637" t="inlineStr">
        <is>
          <t>Oral Impact tropical 237ml</t>
        </is>
      </c>
      <c r="C1637" t="inlineStr">
        <is>
          <t>energy</t>
        </is>
      </c>
      <c r="D1637" s="8" t="inlineStr">
        <is>
          <t>PASS</t>
        </is>
      </c>
      <c r="E1637" t="inlineStr">
        <is>
          <t>144.0 kcal/100ml</t>
        </is>
      </c>
      <c r="F1637" t="inlineStr">
        <is>
          <t>124.0-144.0 kcal/100ml</t>
        </is>
      </c>
      <c r="G1637" t="inlineStr"/>
    </row>
    <row r="1638">
      <c r="A1638" t="inlineStr">
        <is>
          <t>81</t>
        </is>
      </c>
      <c r="B1638" t="inlineStr">
        <is>
          <t>Oral Impact tropical 237ml</t>
        </is>
      </c>
      <c r="C1638" t="inlineStr">
        <is>
          <t>osmolarity</t>
        </is>
      </c>
      <c r="D1638" s="8" t="inlineStr">
        <is>
          <t>PASS</t>
        </is>
      </c>
      <c r="E1638" t="inlineStr">
        <is>
          <t>680.0 mOsm/l</t>
        </is>
      </c>
      <c r="F1638" t="inlineStr">
        <is>
          <t>&lt;= 680.0 mOsm/l</t>
        </is>
      </c>
      <c r="G1638" t="inlineStr"/>
    </row>
    <row r="1639">
      <c r="A1639" t="inlineStr">
        <is>
          <t>81</t>
        </is>
      </c>
      <c r="B1639" t="inlineStr">
        <is>
          <t>Oral Impact tropical 237ml</t>
        </is>
      </c>
      <c r="C1639" t="inlineStr">
        <is>
          <t>fat</t>
        </is>
      </c>
      <c r="D1639" s="8" t="inlineStr">
        <is>
          <t>PASS</t>
        </is>
      </c>
      <c r="E1639" t="inlineStr">
        <is>
          <t>3.9 g/100ml</t>
        </is>
      </c>
      <c r="F1639" t="inlineStr">
        <is>
          <t>&gt;= 3.5 g/100ml</t>
        </is>
      </c>
      <c r="G1639" t="inlineStr"/>
    </row>
    <row r="1640">
      <c r="A1640" t="inlineStr">
        <is>
          <t>81</t>
        </is>
      </c>
      <c r="B1640" t="inlineStr">
        <is>
          <t>Oral Impact tropical 237ml</t>
        </is>
      </c>
      <c r="C1640" t="inlineStr">
        <is>
          <t>carbohydrates</t>
        </is>
      </c>
      <c r="D1640" s="8" t="inlineStr">
        <is>
          <t>PASS</t>
        </is>
      </c>
      <c r="E1640" t="inlineStr">
        <is>
          <t>18.9 g/100ml</t>
        </is>
      </c>
      <c r="F1640" t="inlineStr">
        <is>
          <t>&gt;= 14.5 g/100ml</t>
        </is>
      </c>
      <c r="G1640" t="inlineStr"/>
    </row>
    <row r="1641">
      <c r="A1641" t="inlineStr">
        <is>
          <t>81</t>
        </is>
      </c>
      <c r="B1641" t="inlineStr">
        <is>
          <t>Oral Impact tropical 237ml</t>
        </is>
      </c>
      <c r="C1641" t="inlineStr">
        <is>
          <t>fiber</t>
        </is>
      </c>
      <c r="D1641" s="8" t="inlineStr">
        <is>
          <t>PASS</t>
        </is>
      </c>
      <c r="E1641" t="inlineStr">
        <is>
          <t>1.4 g/100ml</t>
        </is>
      </c>
      <c r="F1641" t="inlineStr">
        <is>
          <t>&gt;= 0.5 g/100ml</t>
        </is>
      </c>
      <c r="G1641" t="inlineStr"/>
    </row>
    <row r="1642">
      <c r="A1642" t="inlineStr">
        <is>
          <t>81</t>
        </is>
      </c>
      <c r="B1642" t="inlineStr">
        <is>
          <t>Oral Impact tropical 237ml</t>
        </is>
      </c>
      <c r="C1642" t="inlineStr">
        <is>
          <t>volume</t>
        </is>
      </c>
      <c r="D1642" s="9" t="inlineStr">
        <is>
          <t>FAIL</t>
        </is>
      </c>
      <c r="E1642" t="inlineStr">
        <is>
          <t>237.0 ml</t>
        </is>
      </c>
      <c r="F1642">
        <f> 200.0 ml</f>
        <v/>
      </c>
      <c r="G1642" t="inlineStr">
        <is>
          <t>237.0 ml != 200.0 ml</t>
        </is>
      </c>
    </row>
    <row r="1643">
      <c r="A1643" t="inlineStr">
        <is>
          <t>81</t>
        </is>
      </c>
      <c r="B1643" t="inlineStr">
        <is>
          <t>Oral Impact tropical 237ml</t>
        </is>
      </c>
      <c r="C1643" t="inlineStr">
        <is>
          <t>l_arginine</t>
        </is>
      </c>
      <c r="D1643" s="8" t="inlineStr">
        <is>
          <t>PASS</t>
        </is>
      </c>
      <c r="E1643" t="inlineStr">
        <is>
          <t>1.8 g/100ml</t>
        </is>
      </c>
      <c r="F1643" t="inlineStr">
        <is>
          <t>&gt;= 1.21 g/100ml</t>
        </is>
      </c>
      <c r="G1643" t="inlineStr"/>
    </row>
    <row r="1644">
      <c r="A1644" t="inlineStr">
        <is>
          <t>81</t>
        </is>
      </c>
      <c r="B1644" t="inlineStr">
        <is>
          <t>Oral Impact tropical 237ml</t>
        </is>
      </c>
      <c r="C1644" t="inlineStr">
        <is>
          <t>gluten_free</t>
        </is>
      </c>
      <c r="D1644" s="8" t="inlineStr">
        <is>
          <t>PASS</t>
        </is>
      </c>
      <c r="E1644" t="inlineStr">
        <is>
          <t>True</t>
        </is>
      </c>
      <c r="F1644" t="inlineStr">
        <is>
          <t>True</t>
        </is>
      </c>
      <c r="G1644" t="inlineStr"/>
    </row>
    <row r="1645">
      <c r="A1645" t="inlineStr">
        <is>
          <t>81</t>
        </is>
      </c>
      <c r="B1645" t="inlineStr">
        <is>
          <t>Oral Impact tropical 237ml</t>
        </is>
      </c>
      <c r="C1645" t="inlineStr">
        <is>
          <t>contains_arginine</t>
        </is>
      </c>
      <c r="D1645" s="10" t="inlineStr">
        <is>
          <t>UNKNOWN</t>
        </is>
      </c>
      <c r="E1645" t="inlineStr">
        <is>
          <t>N/A</t>
        </is>
      </c>
      <c r="F1645" t="inlineStr">
        <is>
          <t>True</t>
        </is>
      </c>
      <c r="G1645" t="inlineStr">
        <is>
          <t>Cannot determine 'contains_arginine' for this product</t>
        </is>
      </c>
    </row>
    <row r="1646">
      <c r="A1646" t="inlineStr">
        <is>
          <t>81</t>
        </is>
      </c>
      <c r="B1646" t="inlineStr">
        <is>
          <t>Oral Impact tropical 237ml</t>
        </is>
      </c>
      <c r="C1646" t="inlineStr">
        <is>
          <t>formulation</t>
        </is>
      </c>
      <c r="D1646" s="8" t="inlineStr">
        <is>
          <t>PASS</t>
        </is>
      </c>
      <c r="E1646" t="inlineStr">
        <is>
          <t>liquid</t>
        </is>
      </c>
      <c r="F1646" t="inlineStr">
        <is>
          <t>liquid</t>
        </is>
      </c>
      <c r="G1646" t="inlineStr"/>
    </row>
    <row r="1647">
      <c r="A1647" t="inlineStr">
        <is>
          <t>81</t>
        </is>
      </c>
      <c r="B1647" t="inlineStr">
        <is>
          <t>Oral Impact tropical 237ml</t>
        </is>
      </c>
      <c r="C1647" t="inlineStr">
        <is>
          <t>route</t>
        </is>
      </c>
      <c r="D1647" s="8" t="inlineStr">
        <is>
          <t>PASS</t>
        </is>
      </c>
      <c r="E1647" t="inlineStr">
        <is>
          <t>oral</t>
        </is>
      </c>
      <c r="F1647" t="inlineStr">
        <is>
          <t>oral</t>
        </is>
      </c>
      <c r="G1647" t="inlineStr"/>
    </row>
    <row r="1648">
      <c r="A1648" t="inlineStr">
        <is>
          <t>82</t>
        </is>
      </c>
      <c r="B1648" t="inlineStr">
        <is>
          <t>Alfamino HMO powder 400g</t>
        </is>
      </c>
      <c r="C1648" t="inlineStr">
        <is>
          <t>gluten_free</t>
        </is>
      </c>
      <c r="D1648" s="8" t="inlineStr">
        <is>
          <t>PASS</t>
        </is>
      </c>
      <c r="E1648" t="inlineStr">
        <is>
          <t>True</t>
        </is>
      </c>
      <c r="F1648" t="inlineStr">
        <is>
          <t>True</t>
        </is>
      </c>
      <c r="G1648" t="inlineStr"/>
    </row>
    <row r="1649">
      <c r="A1649" t="inlineStr">
        <is>
          <t>82</t>
        </is>
      </c>
      <c r="B1649" t="inlineStr">
        <is>
          <t>Alfamino HMO powder 400g</t>
        </is>
      </c>
      <c r="C1649" t="inlineStr">
        <is>
          <t>lactose_free</t>
        </is>
      </c>
      <c r="D1649" s="8" t="inlineStr">
        <is>
          <t>PASS</t>
        </is>
      </c>
      <c r="E1649" t="inlineStr">
        <is>
          <t>True</t>
        </is>
      </c>
      <c r="F1649" t="inlineStr">
        <is>
          <t>True</t>
        </is>
      </c>
      <c r="G1649" t="inlineStr"/>
    </row>
    <row r="1650">
      <c r="A1650" t="inlineStr">
        <is>
          <t>82</t>
        </is>
      </c>
      <c r="B1650" t="inlineStr">
        <is>
          <t>Alfamino HMO powder 400g</t>
        </is>
      </c>
      <c r="C1650" t="inlineStr">
        <is>
          <t>formulation</t>
        </is>
      </c>
      <c r="D1650" s="8" t="inlineStr">
        <is>
          <t>PASS</t>
        </is>
      </c>
      <c r="E1650" t="inlineStr">
        <is>
          <t>powder</t>
        </is>
      </c>
      <c r="F1650" t="inlineStr">
        <is>
          <t>powder</t>
        </is>
      </c>
      <c r="G1650" t="inlineStr"/>
    </row>
    <row r="1651">
      <c r="A1651" t="inlineStr">
        <is>
          <t>82</t>
        </is>
      </c>
      <c r="B1651" t="inlineStr">
        <is>
          <t>Alfamino Junior HMO powder 400g</t>
        </is>
      </c>
      <c r="C1651" t="inlineStr">
        <is>
          <t>gluten_free</t>
        </is>
      </c>
      <c r="D1651" s="8" t="inlineStr">
        <is>
          <t>PASS</t>
        </is>
      </c>
      <c r="E1651" t="inlineStr">
        <is>
          <t>True</t>
        </is>
      </c>
      <c r="F1651" t="inlineStr">
        <is>
          <t>True</t>
        </is>
      </c>
      <c r="G1651" t="inlineStr"/>
    </row>
    <row r="1652">
      <c r="A1652" t="inlineStr">
        <is>
          <t>82</t>
        </is>
      </c>
      <c r="B1652" t="inlineStr">
        <is>
          <t>Alfamino Junior HMO powder 400g</t>
        </is>
      </c>
      <c r="C1652" t="inlineStr">
        <is>
          <t>lactose_free</t>
        </is>
      </c>
      <c r="D1652" s="8" t="inlineStr">
        <is>
          <t>PASS</t>
        </is>
      </c>
      <c r="E1652" t="inlineStr">
        <is>
          <t>True</t>
        </is>
      </c>
      <c r="F1652" t="inlineStr">
        <is>
          <t>True</t>
        </is>
      </c>
      <c r="G1652" t="inlineStr"/>
    </row>
    <row r="1653">
      <c r="A1653" t="inlineStr">
        <is>
          <t>82</t>
        </is>
      </c>
      <c r="B1653" t="inlineStr">
        <is>
          <t>Alfamino Junior HMO powder 400g</t>
        </is>
      </c>
      <c r="C1653" t="inlineStr">
        <is>
          <t>formulation</t>
        </is>
      </c>
      <c r="D1653" s="8" t="inlineStr">
        <is>
          <t>PASS</t>
        </is>
      </c>
      <c r="E1653" t="inlineStr">
        <is>
          <t>powder</t>
        </is>
      </c>
      <c r="F1653" t="inlineStr">
        <is>
          <t>powder</t>
        </is>
      </c>
      <c r="G1653" t="inlineStr"/>
    </row>
    <row r="1654">
      <c r="A1654" t="inlineStr">
        <is>
          <t>82</t>
        </is>
      </c>
      <c r="B1654" t="inlineStr">
        <is>
          <t>Alfaré HMO powder 400g</t>
        </is>
      </c>
      <c r="C1654" t="inlineStr">
        <is>
          <t>gluten_free</t>
        </is>
      </c>
      <c r="D1654" s="8" t="inlineStr">
        <is>
          <t>PASS</t>
        </is>
      </c>
      <c r="E1654" t="inlineStr">
        <is>
          <t>True</t>
        </is>
      </c>
      <c r="F1654" t="inlineStr">
        <is>
          <t>True</t>
        </is>
      </c>
      <c r="G1654" t="inlineStr"/>
    </row>
    <row r="1655">
      <c r="A1655" t="inlineStr">
        <is>
          <t>82</t>
        </is>
      </c>
      <c r="B1655" t="inlineStr">
        <is>
          <t>Alfaré HMO powder 400g</t>
        </is>
      </c>
      <c r="C1655" t="inlineStr">
        <is>
          <t>lactose_free</t>
        </is>
      </c>
      <c r="D1655" s="8" t="inlineStr">
        <is>
          <t>PASS</t>
        </is>
      </c>
      <c r="E1655" t="inlineStr">
        <is>
          <t>True</t>
        </is>
      </c>
      <c r="F1655" t="inlineStr">
        <is>
          <t>True</t>
        </is>
      </c>
      <c r="G1655" t="inlineStr"/>
    </row>
    <row r="1656">
      <c r="A1656" t="inlineStr">
        <is>
          <t>82</t>
        </is>
      </c>
      <c r="B1656" t="inlineStr">
        <is>
          <t>Alfaré HMO powder 400g</t>
        </is>
      </c>
      <c r="C1656" t="inlineStr">
        <is>
          <t>formulation</t>
        </is>
      </c>
      <c r="D1656" s="8" t="inlineStr">
        <is>
          <t>PASS</t>
        </is>
      </c>
      <c r="E1656" t="inlineStr">
        <is>
          <t>powder</t>
        </is>
      </c>
      <c r="F1656" t="inlineStr">
        <is>
          <t>powder</t>
        </is>
      </c>
      <c r="G1656" t="inlineStr"/>
    </row>
    <row r="1657">
      <c r="A1657" t="inlineStr">
        <is>
          <t>83</t>
        </is>
      </c>
      <c r="B1657" t="inlineStr">
        <is>
          <t>Compat Ella® Pump</t>
        </is>
      </c>
      <c r="C1657" t="inlineStr">
        <is>
          <t>volume</t>
        </is>
      </c>
      <c r="D1657" s="10" t="inlineStr">
        <is>
          <t>UNKNOWN</t>
        </is>
      </c>
      <c r="E1657" t="inlineStr">
        <is>
          <t>N/A</t>
        </is>
      </c>
      <c r="F1657" t="inlineStr">
        <is>
          <t>&gt;= 125.0 ml</t>
        </is>
      </c>
      <c r="G1657" t="inlineStr">
        <is>
          <t>Product has no package size</t>
        </is>
      </c>
    </row>
    <row r="1658">
      <c r="A1658" t="inlineStr">
        <is>
          <t>83</t>
        </is>
      </c>
      <c r="B1658" t="inlineStr">
        <is>
          <t>Compat Ella® Pump</t>
        </is>
      </c>
      <c r="C1658" t="inlineStr">
        <is>
          <t>formulation</t>
        </is>
      </c>
      <c r="D1658" s="10" t="inlineStr">
        <is>
          <t>UNKNOWN</t>
        </is>
      </c>
      <c r="E1658" t="inlineStr">
        <is>
          <t>N/A</t>
        </is>
      </c>
      <c r="F1658" t="inlineStr">
        <is>
          <t>liquid</t>
        </is>
      </c>
      <c r="G1658" t="inlineStr">
        <is>
          <t>Catalogue does not state 'formulation' for this product</t>
        </is>
      </c>
    </row>
    <row r="1659">
      <c r="A1659" t="inlineStr">
        <is>
          <t>83</t>
        </is>
      </c>
      <c r="B1659" t="inlineStr">
        <is>
          <t>Compat Ella® Pump</t>
        </is>
      </c>
      <c r="C1659" t="inlineStr">
        <is>
          <t>route</t>
        </is>
      </c>
      <c r="D1659" s="9" t="inlineStr">
        <is>
          <t>FAIL</t>
        </is>
      </c>
      <c r="E1659" t="inlineStr">
        <is>
          <t>enteral</t>
        </is>
      </c>
      <c r="F1659" t="inlineStr">
        <is>
          <t>oral</t>
        </is>
      </c>
      <c r="G1659" t="inlineStr">
        <is>
          <t>'enteral' != 'oral'</t>
        </is>
      </c>
    </row>
    <row r="1660">
      <c r="A1660" t="inlineStr">
        <is>
          <t>83</t>
        </is>
      </c>
      <c r="B1660" t="inlineStr">
        <is>
          <t>Compat Ella® Spike Set</t>
        </is>
      </c>
      <c r="C1660" t="inlineStr">
        <is>
          <t>volume</t>
        </is>
      </c>
      <c r="D1660" s="10" t="inlineStr">
        <is>
          <t>UNKNOWN</t>
        </is>
      </c>
      <c r="E1660" t="inlineStr">
        <is>
          <t>N/A</t>
        </is>
      </c>
      <c r="F1660" t="inlineStr">
        <is>
          <t>&gt;= 125.0 ml</t>
        </is>
      </c>
      <c r="G1660" t="inlineStr">
        <is>
          <t>Product has no package size</t>
        </is>
      </c>
    </row>
    <row r="1661">
      <c r="A1661" t="inlineStr">
        <is>
          <t>83</t>
        </is>
      </c>
      <c r="B1661" t="inlineStr">
        <is>
          <t>Compat Ella® Spike Set</t>
        </is>
      </c>
      <c r="C1661" t="inlineStr">
        <is>
          <t>formulation</t>
        </is>
      </c>
      <c r="D1661" s="10" t="inlineStr">
        <is>
          <t>UNKNOWN</t>
        </is>
      </c>
      <c r="E1661" t="inlineStr">
        <is>
          <t>N/A</t>
        </is>
      </c>
      <c r="F1661" t="inlineStr">
        <is>
          <t>liquid</t>
        </is>
      </c>
      <c r="G1661" t="inlineStr">
        <is>
          <t>Catalogue does not state 'formulation' for this product</t>
        </is>
      </c>
    </row>
    <row r="1662">
      <c r="A1662" t="inlineStr">
        <is>
          <t>83</t>
        </is>
      </c>
      <c r="B1662" t="inlineStr">
        <is>
          <t>Compat Ella® Spike Set</t>
        </is>
      </c>
      <c r="C1662" t="inlineStr">
        <is>
          <t>route</t>
        </is>
      </c>
      <c r="D1662" s="9" t="inlineStr">
        <is>
          <t>FAIL</t>
        </is>
      </c>
      <c r="E1662" t="inlineStr">
        <is>
          <t>enteral</t>
        </is>
      </c>
      <c r="F1662" t="inlineStr">
        <is>
          <t>oral</t>
        </is>
      </c>
      <c r="G1662" t="inlineStr">
        <is>
          <t>'enteral' != 'oral'</t>
        </is>
      </c>
    </row>
    <row r="1663">
      <c r="A1663" t="inlineStr">
        <is>
          <t>83</t>
        </is>
      </c>
      <c r="B1663" t="inlineStr">
        <is>
          <t>Compat Ella® Universal Set</t>
        </is>
      </c>
      <c r="C1663" t="inlineStr">
        <is>
          <t>volume</t>
        </is>
      </c>
      <c r="D1663" s="10" t="inlineStr">
        <is>
          <t>UNKNOWN</t>
        </is>
      </c>
      <c r="E1663" t="inlineStr">
        <is>
          <t>N/A</t>
        </is>
      </c>
      <c r="F1663" t="inlineStr">
        <is>
          <t>&gt;= 125.0 ml</t>
        </is>
      </c>
      <c r="G1663" t="inlineStr">
        <is>
          <t>Product has no package size</t>
        </is>
      </c>
    </row>
    <row r="1664">
      <c r="A1664" t="inlineStr">
        <is>
          <t>83</t>
        </is>
      </c>
      <c r="B1664" t="inlineStr">
        <is>
          <t>Compat Ella® Universal Set</t>
        </is>
      </c>
      <c r="C1664" t="inlineStr">
        <is>
          <t>formulation</t>
        </is>
      </c>
      <c r="D1664" s="10" t="inlineStr">
        <is>
          <t>UNKNOWN</t>
        </is>
      </c>
      <c r="E1664" t="inlineStr">
        <is>
          <t>N/A</t>
        </is>
      </c>
      <c r="F1664" t="inlineStr">
        <is>
          <t>liquid</t>
        </is>
      </c>
      <c r="G1664" t="inlineStr">
        <is>
          <t>Catalogue does not state 'formulation' for this product</t>
        </is>
      </c>
    </row>
    <row r="1665">
      <c r="A1665" t="inlineStr">
        <is>
          <t>83</t>
        </is>
      </c>
      <c r="B1665" t="inlineStr">
        <is>
          <t>Compat Ella® Universal Set</t>
        </is>
      </c>
      <c r="C1665" t="inlineStr">
        <is>
          <t>route</t>
        </is>
      </c>
      <c r="D1665" s="9" t="inlineStr">
        <is>
          <t>FAIL</t>
        </is>
      </c>
      <c r="E1665" t="inlineStr">
        <is>
          <t>enteral</t>
        </is>
      </c>
      <c r="F1665" t="inlineStr">
        <is>
          <t>oral</t>
        </is>
      </c>
      <c r="G1665" t="inlineStr">
        <is>
          <t>'enteral' != 'oral'</t>
        </is>
      </c>
    </row>
    <row r="1666">
      <c r="A1666" t="inlineStr">
        <is>
          <t>84</t>
        </is>
      </c>
      <c r="B1666" t="inlineStr">
        <is>
          <t>Compat Ella® Pump</t>
        </is>
      </c>
      <c r="C1666" t="inlineStr">
        <is>
          <t>volume</t>
        </is>
      </c>
      <c r="D1666" s="10" t="inlineStr">
        <is>
          <t>UNKNOWN</t>
        </is>
      </c>
      <c r="E1666" t="inlineStr">
        <is>
          <t>N/A</t>
        </is>
      </c>
      <c r="F1666" t="inlineStr">
        <is>
          <t>&gt;= 125.0 ml</t>
        </is>
      </c>
      <c r="G1666" t="inlineStr">
        <is>
          <t>Product has no package size</t>
        </is>
      </c>
    </row>
    <row r="1667">
      <c r="A1667" t="inlineStr">
        <is>
          <t>84</t>
        </is>
      </c>
      <c r="B1667" t="inlineStr">
        <is>
          <t>Compat Ella® Pump</t>
        </is>
      </c>
      <c r="C1667" t="inlineStr">
        <is>
          <t>formulation</t>
        </is>
      </c>
      <c r="D1667" s="10" t="inlineStr">
        <is>
          <t>UNKNOWN</t>
        </is>
      </c>
      <c r="E1667" t="inlineStr">
        <is>
          <t>N/A</t>
        </is>
      </c>
      <c r="F1667" t="inlineStr">
        <is>
          <t>liquid</t>
        </is>
      </c>
      <c r="G1667" t="inlineStr">
        <is>
          <t>Catalogue does not state 'formulation' for this product</t>
        </is>
      </c>
    </row>
    <row r="1668">
      <c r="A1668" t="inlineStr">
        <is>
          <t>84</t>
        </is>
      </c>
      <c r="B1668" t="inlineStr">
        <is>
          <t>Compat Ella® Pump</t>
        </is>
      </c>
      <c r="C1668" t="inlineStr">
        <is>
          <t>route</t>
        </is>
      </c>
      <c r="D1668" s="9" t="inlineStr">
        <is>
          <t>FAIL</t>
        </is>
      </c>
      <c r="E1668" t="inlineStr">
        <is>
          <t>enteral</t>
        </is>
      </c>
      <c r="F1668" t="inlineStr">
        <is>
          <t>oral</t>
        </is>
      </c>
      <c r="G1668" t="inlineStr">
        <is>
          <t>'enteral' != 'oral'</t>
        </is>
      </c>
    </row>
    <row r="1669">
      <c r="A1669" t="inlineStr">
        <is>
          <t>84</t>
        </is>
      </c>
      <c r="B1669" t="inlineStr">
        <is>
          <t>Compat Ella® Spike Set</t>
        </is>
      </c>
      <c r="C1669" t="inlineStr">
        <is>
          <t>volume</t>
        </is>
      </c>
      <c r="D1669" s="10" t="inlineStr">
        <is>
          <t>UNKNOWN</t>
        </is>
      </c>
      <c r="E1669" t="inlineStr">
        <is>
          <t>N/A</t>
        </is>
      </c>
      <c r="F1669" t="inlineStr">
        <is>
          <t>&gt;= 125.0 ml</t>
        </is>
      </c>
      <c r="G1669" t="inlineStr">
        <is>
          <t>Product has no package size</t>
        </is>
      </c>
    </row>
    <row r="1670">
      <c r="A1670" t="inlineStr">
        <is>
          <t>84</t>
        </is>
      </c>
      <c r="B1670" t="inlineStr">
        <is>
          <t>Compat Ella® Spike Set</t>
        </is>
      </c>
      <c r="C1670" t="inlineStr">
        <is>
          <t>formulation</t>
        </is>
      </c>
      <c r="D1670" s="10" t="inlineStr">
        <is>
          <t>UNKNOWN</t>
        </is>
      </c>
      <c r="E1670" t="inlineStr">
        <is>
          <t>N/A</t>
        </is>
      </c>
      <c r="F1670" t="inlineStr">
        <is>
          <t>liquid</t>
        </is>
      </c>
      <c r="G1670" t="inlineStr">
        <is>
          <t>Catalogue does not state 'formulation' for this product</t>
        </is>
      </c>
    </row>
    <row r="1671">
      <c r="A1671" t="inlineStr">
        <is>
          <t>84</t>
        </is>
      </c>
      <c r="B1671" t="inlineStr">
        <is>
          <t>Compat Ella® Spike Set</t>
        </is>
      </c>
      <c r="C1671" t="inlineStr">
        <is>
          <t>route</t>
        </is>
      </c>
      <c r="D1671" s="9" t="inlineStr">
        <is>
          <t>FAIL</t>
        </is>
      </c>
      <c r="E1671" t="inlineStr">
        <is>
          <t>enteral</t>
        </is>
      </c>
      <c r="F1671" t="inlineStr">
        <is>
          <t>oral</t>
        </is>
      </c>
      <c r="G1671" t="inlineStr">
        <is>
          <t>'enteral' != 'oral'</t>
        </is>
      </c>
    </row>
    <row r="1672">
      <c r="A1672" t="inlineStr">
        <is>
          <t>84</t>
        </is>
      </c>
      <c r="B1672" t="inlineStr">
        <is>
          <t>Compat Ella® Universal Set</t>
        </is>
      </c>
      <c r="C1672" t="inlineStr">
        <is>
          <t>volume</t>
        </is>
      </c>
      <c r="D1672" s="10" t="inlineStr">
        <is>
          <t>UNKNOWN</t>
        </is>
      </c>
      <c r="E1672" t="inlineStr">
        <is>
          <t>N/A</t>
        </is>
      </c>
      <c r="F1672" t="inlineStr">
        <is>
          <t>&gt;= 125.0 ml</t>
        </is>
      </c>
      <c r="G1672" t="inlineStr">
        <is>
          <t>Product has no package size</t>
        </is>
      </c>
    </row>
    <row r="1673">
      <c r="A1673" t="inlineStr">
        <is>
          <t>84</t>
        </is>
      </c>
      <c r="B1673" t="inlineStr">
        <is>
          <t>Compat Ella® Universal Set</t>
        </is>
      </c>
      <c r="C1673" t="inlineStr">
        <is>
          <t>formulation</t>
        </is>
      </c>
      <c r="D1673" s="10" t="inlineStr">
        <is>
          <t>UNKNOWN</t>
        </is>
      </c>
      <c r="E1673" t="inlineStr">
        <is>
          <t>N/A</t>
        </is>
      </c>
      <c r="F1673" t="inlineStr">
        <is>
          <t>liquid</t>
        </is>
      </c>
      <c r="G1673" t="inlineStr">
        <is>
          <t>Catalogue does not state 'formulation' for this product</t>
        </is>
      </c>
    </row>
    <row r="1674">
      <c r="A1674" t="inlineStr">
        <is>
          <t>84</t>
        </is>
      </c>
      <c r="B1674" t="inlineStr">
        <is>
          <t>Compat Ella® Universal Set</t>
        </is>
      </c>
      <c r="C1674" t="inlineStr">
        <is>
          <t>route</t>
        </is>
      </c>
      <c r="D1674" s="9" t="inlineStr">
        <is>
          <t>FAIL</t>
        </is>
      </c>
      <c r="E1674" t="inlineStr">
        <is>
          <t>enteral</t>
        </is>
      </c>
      <c r="F1674" t="inlineStr">
        <is>
          <t>oral</t>
        </is>
      </c>
      <c r="G1674" t="inlineStr">
        <is>
          <t>'enteral' != 'oral'</t>
        </is>
      </c>
    </row>
    <row r="1675">
      <c r="A1675" t="inlineStr">
        <is>
          <t>85</t>
        </is>
      </c>
      <c r="B1675" t="inlineStr">
        <is>
          <t>Resource Junior chocolate 200ml</t>
        </is>
      </c>
      <c r="C1675" t="inlineStr">
        <is>
          <t>volume</t>
        </is>
      </c>
      <c r="D1675" s="8" t="inlineStr">
        <is>
          <t>PASS</t>
        </is>
      </c>
      <c r="E1675" t="inlineStr">
        <is>
          <t>200.0 ml</t>
        </is>
      </c>
      <c r="F1675">
        <f> 200.0 ml</f>
        <v/>
      </c>
      <c r="G1675" t="inlineStr"/>
    </row>
    <row r="1676">
      <c r="A1676" t="inlineStr">
        <is>
          <t>85</t>
        </is>
      </c>
      <c r="B1676" t="inlineStr">
        <is>
          <t>Resource Junior chocolate 200ml</t>
        </is>
      </c>
      <c r="C1676" t="inlineStr">
        <is>
          <t>contains_fiber</t>
        </is>
      </c>
      <c r="D1676" s="10" t="inlineStr">
        <is>
          <t>UNKNOWN</t>
        </is>
      </c>
      <c r="E1676" t="inlineStr">
        <is>
          <t>N/A</t>
        </is>
      </c>
      <c r="F1676" t="inlineStr">
        <is>
          <t>False</t>
        </is>
      </c>
      <c r="G1676" t="inlineStr">
        <is>
          <t>Cannot determine 'contains_fiber' for this product</t>
        </is>
      </c>
    </row>
    <row r="1677">
      <c r="A1677" t="inlineStr">
        <is>
          <t>85</t>
        </is>
      </c>
      <c r="B1677" t="inlineStr">
        <is>
          <t>Resource Junior chocolate 200ml</t>
        </is>
      </c>
      <c r="C1677" t="inlineStr">
        <is>
          <t>gluten_free</t>
        </is>
      </c>
      <c r="D1677" s="8" t="inlineStr">
        <is>
          <t>PASS</t>
        </is>
      </c>
      <c r="E1677" t="inlineStr">
        <is>
          <t>True</t>
        </is>
      </c>
      <c r="F1677" t="inlineStr">
        <is>
          <t>True</t>
        </is>
      </c>
      <c r="G1677" t="inlineStr"/>
    </row>
    <row r="1678">
      <c r="A1678" t="inlineStr">
        <is>
          <t>85</t>
        </is>
      </c>
      <c r="B1678" t="inlineStr">
        <is>
          <t>Resource Junior chocolate 200ml</t>
        </is>
      </c>
      <c r="C1678" t="inlineStr">
        <is>
          <t>lactose_free</t>
        </is>
      </c>
      <c r="D1678" s="10" t="inlineStr">
        <is>
          <t>UNKNOWN</t>
        </is>
      </c>
      <c r="E1678" t="inlineStr">
        <is>
          <t>N/A</t>
        </is>
      </c>
      <c r="F1678" t="inlineStr">
        <is>
          <t>True</t>
        </is>
      </c>
      <c r="G1678" t="inlineStr">
        <is>
          <t>Cannot determine 'lactose_free' for this product</t>
        </is>
      </c>
    </row>
    <row r="1679">
      <c r="A1679" t="inlineStr">
        <is>
          <t>85</t>
        </is>
      </c>
      <c r="B1679" t="inlineStr">
        <is>
          <t>Resource Junior chocolate 200ml</t>
        </is>
      </c>
      <c r="C1679" t="inlineStr">
        <is>
          <t>formulation</t>
        </is>
      </c>
      <c r="D1679" s="8" t="inlineStr">
        <is>
          <t>PASS</t>
        </is>
      </c>
      <c r="E1679" t="inlineStr">
        <is>
          <t>liquid</t>
        </is>
      </c>
      <c r="F1679" t="inlineStr">
        <is>
          <t>liquid</t>
        </is>
      </c>
      <c r="G1679" t="inlineStr"/>
    </row>
    <row r="1680">
      <c r="A1680" t="inlineStr">
        <is>
          <t>85</t>
        </is>
      </c>
      <c r="B1680" t="inlineStr">
        <is>
          <t>Resource Junior chocolate 200ml</t>
        </is>
      </c>
      <c r="C1680" t="inlineStr">
        <is>
          <t>route</t>
        </is>
      </c>
      <c r="D1680" s="8" t="inlineStr">
        <is>
          <t>PASS</t>
        </is>
      </c>
      <c r="E1680" t="inlineStr">
        <is>
          <t>oral</t>
        </is>
      </c>
      <c r="F1680" t="inlineStr">
        <is>
          <t>oral</t>
        </is>
      </c>
      <c r="G1680" t="inlineStr"/>
    </row>
    <row r="1681">
      <c r="A1681" t="inlineStr">
        <is>
          <t>85</t>
        </is>
      </c>
      <c r="B1681" t="inlineStr">
        <is>
          <t>Resource Junior vanilla 200ml</t>
        </is>
      </c>
      <c r="C1681" t="inlineStr">
        <is>
          <t>volume</t>
        </is>
      </c>
      <c r="D1681" s="8" t="inlineStr">
        <is>
          <t>PASS</t>
        </is>
      </c>
      <c r="E1681" t="inlineStr">
        <is>
          <t>200.0 ml</t>
        </is>
      </c>
      <c r="F1681">
        <f> 200.0 ml</f>
        <v/>
      </c>
      <c r="G1681" t="inlineStr"/>
    </row>
    <row r="1682">
      <c r="A1682" t="inlineStr">
        <is>
          <t>85</t>
        </is>
      </c>
      <c r="B1682" t="inlineStr">
        <is>
          <t>Resource Junior vanilla 200ml</t>
        </is>
      </c>
      <c r="C1682" t="inlineStr">
        <is>
          <t>contains_fiber</t>
        </is>
      </c>
      <c r="D1682" s="10" t="inlineStr">
        <is>
          <t>UNKNOWN</t>
        </is>
      </c>
      <c r="E1682" t="inlineStr">
        <is>
          <t>N/A</t>
        </is>
      </c>
      <c r="F1682" t="inlineStr">
        <is>
          <t>False</t>
        </is>
      </c>
      <c r="G1682" t="inlineStr">
        <is>
          <t>Cannot determine 'contains_fiber' for this product</t>
        </is>
      </c>
    </row>
    <row r="1683">
      <c r="A1683" t="inlineStr">
        <is>
          <t>85</t>
        </is>
      </c>
      <c r="B1683" t="inlineStr">
        <is>
          <t>Resource Junior vanilla 200ml</t>
        </is>
      </c>
      <c r="C1683" t="inlineStr">
        <is>
          <t>gluten_free</t>
        </is>
      </c>
      <c r="D1683" s="8" t="inlineStr">
        <is>
          <t>PASS</t>
        </is>
      </c>
      <c r="E1683" t="inlineStr">
        <is>
          <t>True</t>
        </is>
      </c>
      <c r="F1683" t="inlineStr">
        <is>
          <t>True</t>
        </is>
      </c>
      <c r="G1683" t="inlineStr"/>
    </row>
    <row r="1684">
      <c r="A1684" t="inlineStr">
        <is>
          <t>85</t>
        </is>
      </c>
      <c r="B1684" t="inlineStr">
        <is>
          <t>Resource Junior vanilla 200ml</t>
        </is>
      </c>
      <c r="C1684" t="inlineStr">
        <is>
          <t>lactose_free</t>
        </is>
      </c>
      <c r="D1684" s="10" t="inlineStr">
        <is>
          <t>UNKNOWN</t>
        </is>
      </c>
      <c r="E1684" t="inlineStr">
        <is>
          <t>N/A</t>
        </is>
      </c>
      <c r="F1684" t="inlineStr">
        <is>
          <t>True</t>
        </is>
      </c>
      <c r="G1684" t="inlineStr">
        <is>
          <t>Cannot determine 'lactose_free' for this product</t>
        </is>
      </c>
    </row>
    <row r="1685">
      <c r="A1685" t="inlineStr">
        <is>
          <t>85</t>
        </is>
      </c>
      <c r="B1685" t="inlineStr">
        <is>
          <t>Resource Junior vanilla 200ml</t>
        </is>
      </c>
      <c r="C1685" t="inlineStr">
        <is>
          <t>formulation</t>
        </is>
      </c>
      <c r="D1685" s="8" t="inlineStr">
        <is>
          <t>PASS</t>
        </is>
      </c>
      <c r="E1685" t="inlineStr">
        <is>
          <t>liquid</t>
        </is>
      </c>
      <c r="F1685" t="inlineStr">
        <is>
          <t>liquid</t>
        </is>
      </c>
      <c r="G1685" t="inlineStr"/>
    </row>
    <row r="1686">
      <c r="A1686" t="inlineStr">
        <is>
          <t>85</t>
        </is>
      </c>
      <c r="B1686" t="inlineStr">
        <is>
          <t>Resource Junior vanilla 200ml</t>
        </is>
      </c>
      <c r="C1686" t="inlineStr">
        <is>
          <t>route</t>
        </is>
      </c>
      <c r="D1686" s="8" t="inlineStr">
        <is>
          <t>PASS</t>
        </is>
      </c>
      <c r="E1686" t="inlineStr">
        <is>
          <t>oral</t>
        </is>
      </c>
      <c r="F1686" t="inlineStr">
        <is>
          <t>oral</t>
        </is>
      </c>
      <c r="G1686" t="inlineStr"/>
    </row>
    <row r="1687">
      <c r="A1687" t="inlineStr">
        <is>
          <t>85</t>
        </is>
      </c>
      <c r="B1687" t="inlineStr">
        <is>
          <t>Resource Junior strawberry 200ml</t>
        </is>
      </c>
      <c r="C1687" t="inlineStr">
        <is>
          <t>volume</t>
        </is>
      </c>
      <c r="D1687" s="8" t="inlineStr">
        <is>
          <t>PASS</t>
        </is>
      </c>
      <c r="E1687" t="inlineStr">
        <is>
          <t>200.0 ml</t>
        </is>
      </c>
      <c r="F1687">
        <f> 200.0 ml</f>
        <v/>
      </c>
      <c r="G1687" t="inlineStr"/>
    </row>
    <row r="1688">
      <c r="A1688" t="inlineStr">
        <is>
          <t>85</t>
        </is>
      </c>
      <c r="B1688" t="inlineStr">
        <is>
          <t>Resource Junior strawberry 200ml</t>
        </is>
      </c>
      <c r="C1688" t="inlineStr">
        <is>
          <t>contains_fiber</t>
        </is>
      </c>
      <c r="D1688" s="10" t="inlineStr">
        <is>
          <t>UNKNOWN</t>
        </is>
      </c>
      <c r="E1688" t="inlineStr">
        <is>
          <t>N/A</t>
        </is>
      </c>
      <c r="F1688" t="inlineStr">
        <is>
          <t>False</t>
        </is>
      </c>
      <c r="G1688" t="inlineStr">
        <is>
          <t>Cannot determine 'contains_fiber' for this product</t>
        </is>
      </c>
    </row>
    <row r="1689">
      <c r="A1689" t="inlineStr">
        <is>
          <t>85</t>
        </is>
      </c>
      <c r="B1689" t="inlineStr">
        <is>
          <t>Resource Junior strawberry 200ml</t>
        </is>
      </c>
      <c r="C1689" t="inlineStr">
        <is>
          <t>gluten_free</t>
        </is>
      </c>
      <c r="D1689" s="8" t="inlineStr">
        <is>
          <t>PASS</t>
        </is>
      </c>
      <c r="E1689" t="inlineStr">
        <is>
          <t>True</t>
        </is>
      </c>
      <c r="F1689" t="inlineStr">
        <is>
          <t>True</t>
        </is>
      </c>
      <c r="G1689" t="inlineStr"/>
    </row>
    <row r="1690">
      <c r="A1690" t="inlineStr">
        <is>
          <t>85</t>
        </is>
      </c>
      <c r="B1690" t="inlineStr">
        <is>
          <t>Resource Junior strawberry 200ml</t>
        </is>
      </c>
      <c r="C1690" t="inlineStr">
        <is>
          <t>lactose_free</t>
        </is>
      </c>
      <c r="D1690" s="10" t="inlineStr">
        <is>
          <t>UNKNOWN</t>
        </is>
      </c>
      <c r="E1690" t="inlineStr">
        <is>
          <t>N/A</t>
        </is>
      </c>
      <c r="F1690" t="inlineStr">
        <is>
          <t>True</t>
        </is>
      </c>
      <c r="G1690" t="inlineStr">
        <is>
          <t>Cannot determine 'lactose_free' for this product</t>
        </is>
      </c>
    </row>
    <row r="1691">
      <c r="A1691" t="inlineStr">
        <is>
          <t>85</t>
        </is>
      </c>
      <c r="B1691" t="inlineStr">
        <is>
          <t>Resource Junior strawberry 200ml</t>
        </is>
      </c>
      <c r="C1691" t="inlineStr">
        <is>
          <t>formulation</t>
        </is>
      </c>
      <c r="D1691" s="8" t="inlineStr">
        <is>
          <t>PASS</t>
        </is>
      </c>
      <c r="E1691" t="inlineStr">
        <is>
          <t>liquid</t>
        </is>
      </c>
      <c r="F1691" t="inlineStr">
        <is>
          <t>liquid</t>
        </is>
      </c>
      <c r="G1691" t="inlineStr"/>
    </row>
    <row r="1692">
      <c r="A1692" t="inlineStr">
        <is>
          <t>85</t>
        </is>
      </c>
      <c r="B1692" t="inlineStr">
        <is>
          <t>Resource Junior strawberry 200ml</t>
        </is>
      </c>
      <c r="C1692" t="inlineStr">
        <is>
          <t>route</t>
        </is>
      </c>
      <c r="D1692" s="8" t="inlineStr">
        <is>
          <t>PASS</t>
        </is>
      </c>
      <c r="E1692" t="inlineStr">
        <is>
          <t>oral</t>
        </is>
      </c>
      <c r="F1692" t="inlineStr">
        <is>
          <t>oral</t>
        </is>
      </c>
      <c r="G1692" t="inlineStr"/>
    </row>
    <row r="1693">
      <c r="A1693" t="inlineStr">
        <is>
          <t>86</t>
        </is>
      </c>
      <c r="B1693" t="inlineStr">
        <is>
          <t>Isosource 2.0 Protein 500 ml</t>
        </is>
      </c>
      <c r="C1693" t="inlineStr">
        <is>
          <t>energy</t>
        </is>
      </c>
      <c r="D1693" s="8" t="inlineStr">
        <is>
          <t>PASS</t>
        </is>
      </c>
      <c r="E1693" t="inlineStr">
        <is>
          <t>200.0 kcal/100ml</t>
        </is>
      </c>
      <c r="F1693" t="inlineStr">
        <is>
          <t>&gt;= 150.0 kcal/100ml</t>
        </is>
      </c>
      <c r="G1693" t="inlineStr"/>
    </row>
    <row r="1694">
      <c r="A1694" t="inlineStr">
        <is>
          <t>86</t>
        </is>
      </c>
      <c r="B1694" t="inlineStr">
        <is>
          <t>Isosource 2.0 Protein 500 ml</t>
        </is>
      </c>
      <c r="C1694" t="inlineStr">
        <is>
          <t>protein</t>
        </is>
      </c>
      <c r="D1694" s="8" t="inlineStr">
        <is>
          <t>PASS</t>
        </is>
      </c>
      <c r="E1694" t="inlineStr">
        <is>
          <t>10.0 g/100ml</t>
        </is>
      </c>
      <c r="F1694" t="inlineStr">
        <is>
          <t>&gt;= 10.0 g/100ml</t>
        </is>
      </c>
      <c r="G1694" t="inlineStr"/>
    </row>
    <row r="1695">
      <c r="A1695" t="inlineStr">
        <is>
          <t>86</t>
        </is>
      </c>
      <c r="B1695" t="inlineStr">
        <is>
          <t>Isosource 2.0 Protein 500 ml</t>
        </is>
      </c>
      <c r="C1695" t="inlineStr">
        <is>
          <t>fat</t>
        </is>
      </c>
      <c r="D1695" s="8" t="inlineStr">
        <is>
          <t>PASS</t>
        </is>
      </c>
      <c r="E1695" t="inlineStr">
        <is>
          <t>6.7 g/100ml</t>
        </is>
      </c>
      <c r="F1695" t="inlineStr">
        <is>
          <t>&gt;= 6.7 g/100ml</t>
        </is>
      </c>
      <c r="G1695" t="inlineStr"/>
    </row>
    <row r="1696">
      <c r="A1696" t="inlineStr">
        <is>
          <t>86</t>
        </is>
      </c>
      <c r="B1696" t="inlineStr">
        <is>
          <t>Isosource 2.0 Protein 500 ml</t>
        </is>
      </c>
      <c r="C1696" t="inlineStr">
        <is>
          <t>fiber</t>
        </is>
      </c>
      <c r="D1696" s="9" t="inlineStr">
        <is>
          <t>FAIL</t>
        </is>
      </c>
      <c r="E1696" t="inlineStr">
        <is>
          <t>0.0 g/100ml</t>
        </is>
      </c>
      <c r="F1696">
        <f> 1.5 g/100ml</f>
        <v/>
      </c>
      <c r="G1696" t="inlineStr">
        <is>
          <t>0.0 does not satisfy = 1.5</t>
        </is>
      </c>
    </row>
    <row r="1697">
      <c r="A1697" t="inlineStr">
        <is>
          <t>86</t>
        </is>
      </c>
      <c r="B1697" t="inlineStr">
        <is>
          <t>Isosource 2.0 Protein 500 ml</t>
        </is>
      </c>
      <c r="C1697" t="inlineStr">
        <is>
          <t>mct</t>
        </is>
      </c>
      <c r="D1697" s="8" t="inlineStr">
        <is>
          <t>PASS</t>
        </is>
      </c>
      <c r="E1697" t="inlineStr">
        <is>
          <t>2.67 g/100ml</t>
        </is>
      </c>
      <c r="F1697" t="inlineStr">
        <is>
          <t>&gt;= 1.6 g/100ml</t>
        </is>
      </c>
      <c r="G1697" t="inlineStr"/>
    </row>
    <row r="1698">
      <c r="A1698" t="inlineStr">
        <is>
          <t>86</t>
        </is>
      </c>
      <c r="B1698" t="inlineStr">
        <is>
          <t>Isosource 2.0 Protein 500 ml</t>
        </is>
      </c>
      <c r="C1698" t="inlineStr">
        <is>
          <t>contains_omega3</t>
        </is>
      </c>
      <c r="D1698" s="8" t="inlineStr">
        <is>
          <t>PASS</t>
        </is>
      </c>
      <c r="E1698" t="inlineStr">
        <is>
          <t>True</t>
        </is>
      </c>
      <c r="F1698" t="inlineStr">
        <is>
          <t>True</t>
        </is>
      </c>
      <c r="G1698" t="inlineStr"/>
    </row>
    <row r="1699">
      <c r="A1699" t="inlineStr">
        <is>
          <t>86</t>
        </is>
      </c>
      <c r="B1699" t="inlineStr">
        <is>
          <t>Isosource 2.0 Protein 500 ml</t>
        </is>
      </c>
      <c r="C1699" t="inlineStr">
        <is>
          <t>formulation</t>
        </is>
      </c>
      <c r="D1699" s="8" t="inlineStr">
        <is>
          <t>PASS</t>
        </is>
      </c>
      <c r="E1699" t="inlineStr">
        <is>
          <t>liquid</t>
        </is>
      </c>
      <c r="F1699" t="inlineStr">
        <is>
          <t>liquid</t>
        </is>
      </c>
      <c r="G1699" t="inlineStr"/>
    </row>
    <row r="1700">
      <c r="A1700" t="inlineStr">
        <is>
          <t>86</t>
        </is>
      </c>
      <c r="B1700" t="inlineStr">
        <is>
          <t>Isosource 2.0 Protein 500 ml</t>
        </is>
      </c>
      <c r="C1700" t="inlineStr">
        <is>
          <t>route</t>
        </is>
      </c>
      <c r="D1700" s="8" t="inlineStr">
        <is>
          <t>PASS</t>
        </is>
      </c>
      <c r="E1700" t="inlineStr">
        <is>
          <t>enteral</t>
        </is>
      </c>
      <c r="F1700" t="inlineStr">
        <is>
          <t>enteral</t>
        </is>
      </c>
      <c r="G1700" t="inlineStr"/>
    </row>
    <row r="1701">
      <c r="A1701" t="inlineStr">
        <is>
          <t>86</t>
        </is>
      </c>
      <c r="B1701" t="inlineStr">
        <is>
          <t>Peptamen 2.0 Enteral 500 ml</t>
        </is>
      </c>
      <c r="C1701" t="inlineStr">
        <is>
          <t>energy</t>
        </is>
      </c>
      <c r="D1701" s="8" t="inlineStr">
        <is>
          <t>PASS</t>
        </is>
      </c>
      <c r="E1701" t="inlineStr">
        <is>
          <t>200.0 kcal/100ml</t>
        </is>
      </c>
      <c r="F1701" t="inlineStr">
        <is>
          <t>&gt;= 150.0 kcal/100ml</t>
        </is>
      </c>
      <c r="G1701" t="inlineStr"/>
    </row>
    <row r="1702">
      <c r="A1702" t="inlineStr">
        <is>
          <t>86</t>
        </is>
      </c>
      <c r="B1702" t="inlineStr">
        <is>
          <t>Peptamen 2.0 Enteral 500 ml</t>
        </is>
      </c>
      <c r="C1702" t="inlineStr">
        <is>
          <t>protein</t>
        </is>
      </c>
      <c r="D1702" s="8" t="inlineStr">
        <is>
          <t>PASS</t>
        </is>
      </c>
      <c r="E1702" t="inlineStr">
        <is>
          <t>9.2 g/100ml</t>
        </is>
      </c>
      <c r="F1702" t="inlineStr">
        <is>
          <t>&gt;= 10.0 g/100ml</t>
        </is>
      </c>
      <c r="G1702" t="inlineStr"/>
    </row>
    <row r="1703">
      <c r="A1703" t="inlineStr">
        <is>
          <t>86</t>
        </is>
      </c>
      <c r="B1703" t="inlineStr">
        <is>
          <t>Peptamen 2.0 Enteral 500 ml</t>
        </is>
      </c>
      <c r="C1703" t="inlineStr">
        <is>
          <t>fat</t>
        </is>
      </c>
      <c r="D1703" s="8" t="inlineStr">
        <is>
          <t>PASS</t>
        </is>
      </c>
      <c r="E1703" t="inlineStr">
        <is>
          <t>9.2 g/100ml</t>
        </is>
      </c>
      <c r="F1703" t="inlineStr">
        <is>
          <t>&gt;= 6.7 g/100ml</t>
        </is>
      </c>
      <c r="G1703" t="inlineStr"/>
    </row>
    <row r="1704">
      <c r="A1704" t="inlineStr">
        <is>
          <t>86</t>
        </is>
      </c>
      <c r="B1704" t="inlineStr">
        <is>
          <t>Peptamen 2.0 Enteral 500 ml</t>
        </is>
      </c>
      <c r="C1704" t="inlineStr">
        <is>
          <t>fiber</t>
        </is>
      </c>
      <c r="D1704" s="9" t="inlineStr">
        <is>
          <t>FAIL</t>
        </is>
      </c>
      <c r="E1704" t="inlineStr">
        <is>
          <t>0.0 g/100ml</t>
        </is>
      </c>
      <c r="F1704">
        <f> 1.5 g/100ml</f>
        <v/>
      </c>
      <c r="G1704" t="inlineStr">
        <is>
          <t>0.0 does not satisfy = 1.5</t>
        </is>
      </c>
    </row>
    <row r="1705">
      <c r="A1705" t="inlineStr">
        <is>
          <t>86</t>
        </is>
      </c>
      <c r="B1705" t="inlineStr">
        <is>
          <t>Peptamen 2.0 Enteral 500 ml</t>
        </is>
      </c>
      <c r="C1705" t="inlineStr">
        <is>
          <t>mct</t>
        </is>
      </c>
      <c r="D1705" s="8" t="inlineStr">
        <is>
          <t>PASS</t>
        </is>
      </c>
      <c r="E1705" t="inlineStr">
        <is>
          <t>6.4 g/100ml</t>
        </is>
      </c>
      <c r="F1705" t="inlineStr">
        <is>
          <t>&gt;= 1.6 g/100ml</t>
        </is>
      </c>
      <c r="G1705" t="inlineStr"/>
    </row>
    <row r="1706">
      <c r="A1706" t="inlineStr">
        <is>
          <t>86</t>
        </is>
      </c>
      <c r="B1706" t="inlineStr">
        <is>
          <t>Peptamen 2.0 Enteral 500 ml</t>
        </is>
      </c>
      <c r="C1706" t="inlineStr">
        <is>
          <t>contains_omega3</t>
        </is>
      </c>
      <c r="D1706" s="8" t="inlineStr">
        <is>
          <t>PASS</t>
        </is>
      </c>
      <c r="E1706" t="inlineStr">
        <is>
          <t>True</t>
        </is>
      </c>
      <c r="F1706" t="inlineStr">
        <is>
          <t>True</t>
        </is>
      </c>
      <c r="G1706" t="inlineStr"/>
    </row>
    <row r="1707">
      <c r="A1707" t="inlineStr">
        <is>
          <t>86</t>
        </is>
      </c>
      <c r="B1707" t="inlineStr">
        <is>
          <t>Peptamen 2.0 Enteral 500 ml</t>
        </is>
      </c>
      <c r="C1707" t="inlineStr">
        <is>
          <t>formulation</t>
        </is>
      </c>
      <c r="D1707" s="8" t="inlineStr">
        <is>
          <t>PASS</t>
        </is>
      </c>
      <c r="E1707" t="inlineStr">
        <is>
          <t>liquid</t>
        </is>
      </c>
      <c r="F1707" t="inlineStr">
        <is>
          <t>liquid</t>
        </is>
      </c>
      <c r="G1707" t="inlineStr"/>
    </row>
    <row r="1708">
      <c r="A1708" t="inlineStr">
        <is>
          <t>86</t>
        </is>
      </c>
      <c r="B1708" t="inlineStr">
        <is>
          <t>Peptamen 2.0 Enteral 500 ml</t>
        </is>
      </c>
      <c r="C1708" t="inlineStr">
        <is>
          <t>route</t>
        </is>
      </c>
      <c r="D1708" s="8" t="inlineStr">
        <is>
          <t>PASS</t>
        </is>
      </c>
      <c r="E1708" t="inlineStr">
        <is>
          <t>enteral</t>
        </is>
      </c>
      <c r="F1708" t="inlineStr">
        <is>
          <t>enteral</t>
        </is>
      </c>
      <c r="G1708" t="inlineStr"/>
    </row>
    <row r="1709">
      <c r="A1709" t="inlineStr">
        <is>
          <t>86</t>
        </is>
      </c>
      <c r="B1709" t="inlineStr">
        <is>
          <t>Peptamen AF 500 ml</t>
        </is>
      </c>
      <c r="C1709" t="inlineStr">
        <is>
          <t>energy</t>
        </is>
      </c>
      <c r="D1709" s="8" t="inlineStr">
        <is>
          <t>PASS</t>
        </is>
      </c>
      <c r="E1709" t="inlineStr">
        <is>
          <t>152.0 kcal/100ml</t>
        </is>
      </c>
      <c r="F1709" t="inlineStr">
        <is>
          <t>&gt;= 150.0 kcal/100ml</t>
        </is>
      </c>
      <c r="G1709" t="inlineStr"/>
    </row>
    <row r="1710">
      <c r="A1710" t="inlineStr">
        <is>
          <t>86</t>
        </is>
      </c>
      <c r="B1710" t="inlineStr">
        <is>
          <t>Peptamen AF 500 ml</t>
        </is>
      </c>
      <c r="C1710" t="inlineStr">
        <is>
          <t>protein</t>
        </is>
      </c>
      <c r="D1710" s="8" t="inlineStr">
        <is>
          <t>PASS</t>
        </is>
      </c>
      <c r="E1710" t="inlineStr">
        <is>
          <t>9.4 g/100ml</t>
        </is>
      </c>
      <c r="F1710" t="inlineStr">
        <is>
          <t>&gt;= 10.0 g/100ml</t>
        </is>
      </c>
      <c r="G1710" t="inlineStr"/>
    </row>
    <row r="1711">
      <c r="A1711" t="inlineStr">
        <is>
          <t>86</t>
        </is>
      </c>
      <c r="B1711" t="inlineStr">
        <is>
          <t>Peptamen AF 500 ml</t>
        </is>
      </c>
      <c r="C1711" t="inlineStr">
        <is>
          <t>fat</t>
        </is>
      </c>
      <c r="D1711" s="8" t="inlineStr">
        <is>
          <t>PASS</t>
        </is>
      </c>
      <c r="E1711" t="inlineStr">
        <is>
          <t>6.5 g/100ml</t>
        </is>
      </c>
      <c r="F1711" t="inlineStr">
        <is>
          <t>&gt;= 6.7 g/100ml</t>
        </is>
      </c>
      <c r="G1711" t="inlineStr"/>
    </row>
    <row r="1712">
      <c r="A1712" t="inlineStr">
        <is>
          <t>86</t>
        </is>
      </c>
      <c r="B1712" t="inlineStr">
        <is>
          <t>Peptamen AF 500 ml</t>
        </is>
      </c>
      <c r="C1712" t="inlineStr">
        <is>
          <t>fiber</t>
        </is>
      </c>
      <c r="D1712" s="9" t="inlineStr">
        <is>
          <t>FAIL</t>
        </is>
      </c>
      <c r="E1712" t="inlineStr">
        <is>
          <t>0.0 g/100ml</t>
        </is>
      </c>
      <c r="F1712">
        <f> 1.5 g/100ml</f>
        <v/>
      </c>
      <c r="G1712" t="inlineStr">
        <is>
          <t>0.0 does not satisfy = 1.5</t>
        </is>
      </c>
    </row>
    <row r="1713">
      <c r="A1713" t="inlineStr">
        <is>
          <t>86</t>
        </is>
      </c>
      <c r="B1713" t="inlineStr">
        <is>
          <t>Peptamen AF 500 ml</t>
        </is>
      </c>
      <c r="C1713" t="inlineStr">
        <is>
          <t>mct</t>
        </is>
      </c>
      <c r="D1713" s="8" t="inlineStr">
        <is>
          <t>PASS</t>
        </is>
      </c>
      <c r="E1713" t="inlineStr">
        <is>
          <t>3.4 g/100ml</t>
        </is>
      </c>
      <c r="F1713" t="inlineStr">
        <is>
          <t>&gt;= 1.6 g/100ml</t>
        </is>
      </c>
      <c r="G1713" t="inlineStr"/>
    </row>
    <row r="1714">
      <c r="A1714" t="inlineStr">
        <is>
          <t>86</t>
        </is>
      </c>
      <c r="B1714" t="inlineStr">
        <is>
          <t>Peptamen AF 500 ml</t>
        </is>
      </c>
      <c r="C1714" t="inlineStr">
        <is>
          <t>contains_omega3</t>
        </is>
      </c>
      <c r="D1714" s="8" t="inlineStr">
        <is>
          <t>PASS</t>
        </is>
      </c>
      <c r="E1714" t="inlineStr">
        <is>
          <t>True</t>
        </is>
      </c>
      <c r="F1714" t="inlineStr">
        <is>
          <t>True</t>
        </is>
      </c>
      <c r="G1714" t="inlineStr"/>
    </row>
    <row r="1715">
      <c r="A1715" t="inlineStr">
        <is>
          <t>86</t>
        </is>
      </c>
      <c r="B1715" t="inlineStr">
        <is>
          <t>Peptamen AF 500 ml</t>
        </is>
      </c>
      <c r="C1715" t="inlineStr">
        <is>
          <t>formulation</t>
        </is>
      </c>
      <c r="D1715" s="8" t="inlineStr">
        <is>
          <t>PASS</t>
        </is>
      </c>
      <c r="E1715" t="inlineStr">
        <is>
          <t>liquid</t>
        </is>
      </c>
      <c r="F1715" t="inlineStr">
        <is>
          <t>liquid</t>
        </is>
      </c>
      <c r="G1715" t="inlineStr"/>
    </row>
    <row r="1716">
      <c r="A1716" t="inlineStr">
        <is>
          <t>86</t>
        </is>
      </c>
      <c r="B1716" t="inlineStr">
        <is>
          <t>Peptamen AF 500 ml</t>
        </is>
      </c>
      <c r="C1716" t="inlineStr">
        <is>
          <t>route</t>
        </is>
      </c>
      <c r="D1716" s="8" t="inlineStr">
        <is>
          <t>PASS</t>
        </is>
      </c>
      <c r="E1716" t="inlineStr">
        <is>
          <t>enteral</t>
        </is>
      </c>
      <c r="F1716" t="inlineStr">
        <is>
          <t>enteral</t>
        </is>
      </c>
      <c r="G1716" t="inlineStr"/>
    </row>
    <row r="1717">
      <c r="A1717" t="inlineStr">
        <is>
          <t>87</t>
        </is>
      </c>
      <c r="B1717" t="inlineStr">
        <is>
          <t>Resource Junior chocolate 200ml</t>
        </is>
      </c>
      <c r="C1717" t="inlineStr">
        <is>
          <t>volume</t>
        </is>
      </c>
      <c r="D1717" s="8" t="inlineStr">
        <is>
          <t>PASS</t>
        </is>
      </c>
      <c r="E1717" t="inlineStr">
        <is>
          <t>200.0 ml</t>
        </is>
      </c>
      <c r="F1717">
        <f> 200.0 ml</f>
        <v/>
      </c>
      <c r="G1717" t="inlineStr"/>
    </row>
    <row r="1718">
      <c r="A1718" t="inlineStr">
        <is>
          <t>87</t>
        </is>
      </c>
      <c r="B1718" t="inlineStr">
        <is>
          <t>Resource Junior chocolate 200ml</t>
        </is>
      </c>
      <c r="C1718" t="inlineStr">
        <is>
          <t>gluten_free</t>
        </is>
      </c>
      <c r="D1718" s="8" t="inlineStr">
        <is>
          <t>PASS</t>
        </is>
      </c>
      <c r="E1718" t="inlineStr">
        <is>
          <t>True</t>
        </is>
      </c>
      <c r="F1718" t="inlineStr">
        <is>
          <t>True</t>
        </is>
      </c>
      <c r="G1718" t="inlineStr"/>
    </row>
    <row r="1719">
      <c r="A1719" t="inlineStr">
        <is>
          <t>87</t>
        </is>
      </c>
      <c r="B1719" t="inlineStr">
        <is>
          <t>Resource Junior chocolate 200ml</t>
        </is>
      </c>
      <c r="C1719" t="inlineStr">
        <is>
          <t>lactose_free</t>
        </is>
      </c>
      <c r="D1719" s="10" t="inlineStr">
        <is>
          <t>UNKNOWN</t>
        </is>
      </c>
      <c r="E1719" t="inlineStr">
        <is>
          <t>N/A</t>
        </is>
      </c>
      <c r="F1719" t="inlineStr">
        <is>
          <t>True</t>
        </is>
      </c>
      <c r="G1719" t="inlineStr">
        <is>
          <t>Cannot determine 'lactose_free' for this product</t>
        </is>
      </c>
    </row>
    <row r="1720">
      <c r="A1720" t="inlineStr">
        <is>
          <t>87</t>
        </is>
      </c>
      <c r="B1720" t="inlineStr">
        <is>
          <t>Resource Junior chocolate 200ml</t>
        </is>
      </c>
      <c r="C1720" t="inlineStr">
        <is>
          <t>nutritionally_complete</t>
        </is>
      </c>
      <c r="D1720" s="10" t="inlineStr">
        <is>
          <t>UNKNOWN</t>
        </is>
      </c>
      <c r="E1720" t="inlineStr">
        <is>
          <t>N/A</t>
        </is>
      </c>
      <c r="F1720" t="inlineStr">
        <is>
          <t>True</t>
        </is>
      </c>
      <c r="G1720" t="inlineStr">
        <is>
          <t>Cannot determine 'nutritionally_complete' for this product</t>
        </is>
      </c>
    </row>
    <row r="1721">
      <c r="A1721" t="inlineStr">
        <is>
          <t>87</t>
        </is>
      </c>
      <c r="B1721" t="inlineStr">
        <is>
          <t>Resource Junior vanilla 200ml</t>
        </is>
      </c>
      <c r="C1721" t="inlineStr">
        <is>
          <t>volume</t>
        </is>
      </c>
      <c r="D1721" s="8" t="inlineStr">
        <is>
          <t>PASS</t>
        </is>
      </c>
      <c r="E1721" t="inlineStr">
        <is>
          <t>200.0 ml</t>
        </is>
      </c>
      <c r="F1721">
        <f> 200.0 ml</f>
        <v/>
      </c>
      <c r="G1721" t="inlineStr"/>
    </row>
    <row r="1722">
      <c r="A1722" t="inlineStr">
        <is>
          <t>87</t>
        </is>
      </c>
      <c r="B1722" t="inlineStr">
        <is>
          <t>Resource Junior vanilla 200ml</t>
        </is>
      </c>
      <c r="C1722" t="inlineStr">
        <is>
          <t>gluten_free</t>
        </is>
      </c>
      <c r="D1722" s="8" t="inlineStr">
        <is>
          <t>PASS</t>
        </is>
      </c>
      <c r="E1722" t="inlineStr">
        <is>
          <t>True</t>
        </is>
      </c>
      <c r="F1722" t="inlineStr">
        <is>
          <t>True</t>
        </is>
      </c>
      <c r="G1722" t="inlineStr"/>
    </row>
    <row r="1723">
      <c r="A1723" t="inlineStr">
        <is>
          <t>87</t>
        </is>
      </c>
      <c r="B1723" t="inlineStr">
        <is>
          <t>Resource Junior vanilla 200ml</t>
        </is>
      </c>
      <c r="C1723" t="inlineStr">
        <is>
          <t>lactose_free</t>
        </is>
      </c>
      <c r="D1723" s="10" t="inlineStr">
        <is>
          <t>UNKNOWN</t>
        </is>
      </c>
      <c r="E1723" t="inlineStr">
        <is>
          <t>N/A</t>
        </is>
      </c>
      <c r="F1723" t="inlineStr">
        <is>
          <t>True</t>
        </is>
      </c>
      <c r="G1723" t="inlineStr">
        <is>
          <t>Cannot determine 'lactose_free' for this product</t>
        </is>
      </c>
    </row>
    <row r="1724">
      <c r="A1724" t="inlineStr">
        <is>
          <t>87</t>
        </is>
      </c>
      <c r="B1724" t="inlineStr">
        <is>
          <t>Resource Junior vanilla 200ml</t>
        </is>
      </c>
      <c r="C1724" t="inlineStr">
        <is>
          <t>nutritionally_complete</t>
        </is>
      </c>
      <c r="D1724" s="10" t="inlineStr">
        <is>
          <t>UNKNOWN</t>
        </is>
      </c>
      <c r="E1724" t="inlineStr">
        <is>
          <t>N/A</t>
        </is>
      </c>
      <c r="F1724" t="inlineStr">
        <is>
          <t>True</t>
        </is>
      </c>
      <c r="G1724" t="inlineStr">
        <is>
          <t>Cannot determine 'nutritionally_complete' for this product</t>
        </is>
      </c>
    </row>
    <row r="1725">
      <c r="A1725" t="inlineStr">
        <is>
          <t>87</t>
        </is>
      </c>
      <c r="B1725" t="inlineStr">
        <is>
          <t>Resource Junior strawberry 200ml</t>
        </is>
      </c>
      <c r="C1725" t="inlineStr">
        <is>
          <t>volume</t>
        </is>
      </c>
      <c r="D1725" s="8" t="inlineStr">
        <is>
          <t>PASS</t>
        </is>
      </c>
      <c r="E1725" t="inlineStr">
        <is>
          <t>200.0 ml</t>
        </is>
      </c>
      <c r="F1725">
        <f> 200.0 ml</f>
        <v/>
      </c>
      <c r="G1725" t="inlineStr"/>
    </row>
    <row r="1726">
      <c r="A1726" t="inlineStr">
        <is>
          <t>87</t>
        </is>
      </c>
      <c r="B1726" t="inlineStr">
        <is>
          <t>Resource Junior strawberry 200ml</t>
        </is>
      </c>
      <c r="C1726" t="inlineStr">
        <is>
          <t>gluten_free</t>
        </is>
      </c>
      <c r="D1726" s="8" t="inlineStr">
        <is>
          <t>PASS</t>
        </is>
      </c>
      <c r="E1726" t="inlineStr">
        <is>
          <t>True</t>
        </is>
      </c>
      <c r="F1726" t="inlineStr">
        <is>
          <t>True</t>
        </is>
      </c>
      <c r="G1726" t="inlineStr"/>
    </row>
    <row r="1727">
      <c r="A1727" t="inlineStr">
        <is>
          <t>87</t>
        </is>
      </c>
      <c r="B1727" t="inlineStr">
        <is>
          <t>Resource Junior strawberry 200ml</t>
        </is>
      </c>
      <c r="C1727" t="inlineStr">
        <is>
          <t>lactose_free</t>
        </is>
      </c>
      <c r="D1727" s="10" t="inlineStr">
        <is>
          <t>UNKNOWN</t>
        </is>
      </c>
      <c r="E1727" t="inlineStr">
        <is>
          <t>N/A</t>
        </is>
      </c>
      <c r="F1727" t="inlineStr">
        <is>
          <t>True</t>
        </is>
      </c>
      <c r="G1727" t="inlineStr">
        <is>
          <t>Cannot determine 'lactose_free' for this product</t>
        </is>
      </c>
    </row>
    <row r="1728">
      <c r="A1728" t="inlineStr">
        <is>
          <t>87</t>
        </is>
      </c>
      <c r="B1728" t="inlineStr">
        <is>
          <t>Resource Junior strawberry 200ml</t>
        </is>
      </c>
      <c r="C1728" t="inlineStr">
        <is>
          <t>nutritionally_complete</t>
        </is>
      </c>
      <c r="D1728" s="10" t="inlineStr">
        <is>
          <t>UNKNOWN</t>
        </is>
      </c>
      <c r="E1728" t="inlineStr">
        <is>
          <t>N/A</t>
        </is>
      </c>
      <c r="F1728" t="inlineStr">
        <is>
          <t>True</t>
        </is>
      </c>
      <c r="G1728" t="inlineStr">
        <is>
          <t>Cannot determine 'nutritionally_complete' for this product</t>
        </is>
      </c>
    </row>
    <row r="1729">
      <c r="A1729" t="inlineStr">
        <is>
          <t>88</t>
        </is>
      </c>
      <c r="B1729" t="inlineStr">
        <is>
          <t>Resource Junior chocolate 200ml</t>
        </is>
      </c>
      <c r="C1729" t="inlineStr">
        <is>
          <t>volume</t>
        </is>
      </c>
      <c r="D1729" s="8" t="inlineStr">
        <is>
          <t>PASS</t>
        </is>
      </c>
      <c r="E1729" t="inlineStr">
        <is>
          <t>200.0 ml</t>
        </is>
      </c>
      <c r="F1729">
        <f> 200.0 ml</f>
        <v/>
      </c>
      <c r="G1729" t="inlineStr"/>
    </row>
    <row r="1730">
      <c r="A1730" t="inlineStr">
        <is>
          <t>88</t>
        </is>
      </c>
      <c r="B1730" t="inlineStr">
        <is>
          <t>Resource Junior chocolate 200ml</t>
        </is>
      </c>
      <c r="C1730" t="inlineStr">
        <is>
          <t>gluten_free</t>
        </is>
      </c>
      <c r="D1730" s="8" t="inlineStr">
        <is>
          <t>PASS</t>
        </is>
      </c>
      <c r="E1730" t="inlineStr">
        <is>
          <t>True</t>
        </is>
      </c>
      <c r="F1730" t="inlineStr">
        <is>
          <t>True</t>
        </is>
      </c>
      <c r="G1730" t="inlineStr"/>
    </row>
    <row r="1731">
      <c r="A1731" t="inlineStr">
        <is>
          <t>88</t>
        </is>
      </c>
      <c r="B1731" t="inlineStr">
        <is>
          <t>Resource Junior chocolate 200ml</t>
        </is>
      </c>
      <c r="C1731" t="inlineStr">
        <is>
          <t>lactose_free</t>
        </is>
      </c>
      <c r="D1731" s="10" t="inlineStr">
        <is>
          <t>UNKNOWN</t>
        </is>
      </c>
      <c r="E1731" t="inlineStr">
        <is>
          <t>N/A</t>
        </is>
      </c>
      <c r="F1731" t="inlineStr">
        <is>
          <t>True</t>
        </is>
      </c>
      <c r="G1731" t="inlineStr">
        <is>
          <t>Cannot determine 'lactose_free' for this product</t>
        </is>
      </c>
    </row>
    <row r="1732">
      <c r="A1732" t="inlineStr">
        <is>
          <t>88</t>
        </is>
      </c>
      <c r="B1732" t="inlineStr">
        <is>
          <t>Resource Junior chocolate 200ml</t>
        </is>
      </c>
      <c r="C1732" t="inlineStr">
        <is>
          <t>nutritionally_complete</t>
        </is>
      </c>
      <c r="D1732" s="10" t="inlineStr">
        <is>
          <t>UNKNOWN</t>
        </is>
      </c>
      <c r="E1732" t="inlineStr">
        <is>
          <t>N/A</t>
        </is>
      </c>
      <c r="F1732" t="inlineStr">
        <is>
          <t>True</t>
        </is>
      </c>
      <c r="G1732" t="inlineStr">
        <is>
          <t>Cannot determine 'nutritionally_complete' for this product</t>
        </is>
      </c>
    </row>
    <row r="1733">
      <c r="A1733" t="inlineStr">
        <is>
          <t>88</t>
        </is>
      </c>
      <c r="B1733" t="inlineStr">
        <is>
          <t>Resource Junior vanilla 200ml</t>
        </is>
      </c>
      <c r="C1733" t="inlineStr">
        <is>
          <t>volume</t>
        </is>
      </c>
      <c r="D1733" s="8" t="inlineStr">
        <is>
          <t>PASS</t>
        </is>
      </c>
      <c r="E1733" t="inlineStr">
        <is>
          <t>200.0 ml</t>
        </is>
      </c>
      <c r="F1733">
        <f> 200.0 ml</f>
        <v/>
      </c>
      <c r="G1733" t="inlineStr"/>
    </row>
    <row r="1734">
      <c r="A1734" t="inlineStr">
        <is>
          <t>88</t>
        </is>
      </c>
      <c r="B1734" t="inlineStr">
        <is>
          <t>Resource Junior vanilla 200ml</t>
        </is>
      </c>
      <c r="C1734" t="inlineStr">
        <is>
          <t>gluten_free</t>
        </is>
      </c>
      <c r="D1734" s="8" t="inlineStr">
        <is>
          <t>PASS</t>
        </is>
      </c>
      <c r="E1734" t="inlineStr">
        <is>
          <t>True</t>
        </is>
      </c>
      <c r="F1734" t="inlineStr">
        <is>
          <t>True</t>
        </is>
      </c>
      <c r="G1734" t="inlineStr"/>
    </row>
    <row r="1735">
      <c r="A1735" t="inlineStr">
        <is>
          <t>88</t>
        </is>
      </c>
      <c r="B1735" t="inlineStr">
        <is>
          <t>Resource Junior vanilla 200ml</t>
        </is>
      </c>
      <c r="C1735" t="inlineStr">
        <is>
          <t>lactose_free</t>
        </is>
      </c>
      <c r="D1735" s="10" t="inlineStr">
        <is>
          <t>UNKNOWN</t>
        </is>
      </c>
      <c r="E1735" t="inlineStr">
        <is>
          <t>N/A</t>
        </is>
      </c>
      <c r="F1735" t="inlineStr">
        <is>
          <t>True</t>
        </is>
      </c>
      <c r="G1735" t="inlineStr">
        <is>
          <t>Cannot determine 'lactose_free' for this product</t>
        </is>
      </c>
    </row>
    <row r="1736">
      <c r="A1736" t="inlineStr">
        <is>
          <t>88</t>
        </is>
      </c>
      <c r="B1736" t="inlineStr">
        <is>
          <t>Resource Junior vanilla 200ml</t>
        </is>
      </c>
      <c r="C1736" t="inlineStr">
        <is>
          <t>nutritionally_complete</t>
        </is>
      </c>
      <c r="D1736" s="10" t="inlineStr">
        <is>
          <t>UNKNOWN</t>
        </is>
      </c>
      <c r="E1736" t="inlineStr">
        <is>
          <t>N/A</t>
        </is>
      </c>
      <c r="F1736" t="inlineStr">
        <is>
          <t>True</t>
        </is>
      </c>
      <c r="G1736" t="inlineStr">
        <is>
          <t>Cannot determine 'nutritionally_complete' for this product</t>
        </is>
      </c>
    </row>
    <row r="1737">
      <c r="A1737" t="inlineStr">
        <is>
          <t>88</t>
        </is>
      </c>
      <c r="B1737" t="inlineStr">
        <is>
          <t>Resource Junior strawberry 200ml</t>
        </is>
      </c>
      <c r="C1737" t="inlineStr">
        <is>
          <t>volume</t>
        </is>
      </c>
      <c r="D1737" s="8" t="inlineStr">
        <is>
          <t>PASS</t>
        </is>
      </c>
      <c r="E1737" t="inlineStr">
        <is>
          <t>200.0 ml</t>
        </is>
      </c>
      <c r="F1737">
        <f> 200.0 ml</f>
        <v/>
      </c>
      <c r="G1737" t="inlineStr"/>
    </row>
    <row r="1738">
      <c r="A1738" t="inlineStr">
        <is>
          <t>88</t>
        </is>
      </c>
      <c r="B1738" t="inlineStr">
        <is>
          <t>Resource Junior strawberry 200ml</t>
        </is>
      </c>
      <c r="C1738" t="inlineStr">
        <is>
          <t>gluten_free</t>
        </is>
      </c>
      <c r="D1738" s="8" t="inlineStr">
        <is>
          <t>PASS</t>
        </is>
      </c>
      <c r="E1738" t="inlineStr">
        <is>
          <t>True</t>
        </is>
      </c>
      <c r="F1738" t="inlineStr">
        <is>
          <t>True</t>
        </is>
      </c>
      <c r="G1738" t="inlineStr"/>
    </row>
    <row r="1739">
      <c r="A1739" t="inlineStr">
        <is>
          <t>88</t>
        </is>
      </c>
      <c r="B1739" t="inlineStr">
        <is>
          <t>Resource Junior strawberry 200ml</t>
        </is>
      </c>
      <c r="C1739" t="inlineStr">
        <is>
          <t>lactose_free</t>
        </is>
      </c>
      <c r="D1739" s="10" t="inlineStr">
        <is>
          <t>UNKNOWN</t>
        </is>
      </c>
      <c r="E1739" t="inlineStr">
        <is>
          <t>N/A</t>
        </is>
      </c>
      <c r="F1739" t="inlineStr">
        <is>
          <t>True</t>
        </is>
      </c>
      <c r="G1739" t="inlineStr">
        <is>
          <t>Cannot determine 'lactose_free' for this product</t>
        </is>
      </c>
    </row>
    <row r="1740">
      <c r="A1740" t="inlineStr">
        <is>
          <t>88</t>
        </is>
      </c>
      <c r="B1740" t="inlineStr">
        <is>
          <t>Resource Junior strawberry 200ml</t>
        </is>
      </c>
      <c r="C1740" t="inlineStr">
        <is>
          <t>nutritionally_complete</t>
        </is>
      </c>
      <c r="D1740" s="10" t="inlineStr">
        <is>
          <t>UNKNOWN</t>
        </is>
      </c>
      <c r="E1740" t="inlineStr">
        <is>
          <t>N/A</t>
        </is>
      </c>
      <c r="F1740" t="inlineStr">
        <is>
          <t>True</t>
        </is>
      </c>
      <c r="G1740" t="inlineStr">
        <is>
          <t>Cannot determine 'nutritionally_complete' for this product</t>
        </is>
      </c>
    </row>
    <row r="1741">
      <c r="A1741" t="inlineStr">
        <is>
          <t>89</t>
        </is>
      </c>
      <c r="B1741" t="inlineStr">
        <is>
          <t>Isosource Standard Fibre 500 ml</t>
        </is>
      </c>
      <c r="C1741" t="inlineStr">
        <is>
          <t>energy</t>
        </is>
      </c>
      <c r="D1741" s="9" t="inlineStr">
        <is>
          <t>FAIL</t>
        </is>
      </c>
      <c r="E1741" t="inlineStr">
        <is>
          <t>103.0 kcal/100ml</t>
        </is>
      </c>
      <c r="F1741" t="inlineStr">
        <is>
          <t>&gt;= 240.0 kcal/100ml</t>
        </is>
      </c>
      <c r="G1741" t="inlineStr">
        <is>
          <t>103.0 does not satisfy &gt;= 240.0</t>
        </is>
      </c>
    </row>
    <row r="1742">
      <c r="A1742" t="inlineStr">
        <is>
          <t>89</t>
        </is>
      </c>
      <c r="B1742" t="inlineStr">
        <is>
          <t>Isosource Standard Fibre 500 ml</t>
        </is>
      </c>
      <c r="C1742" t="inlineStr">
        <is>
          <t>volume</t>
        </is>
      </c>
      <c r="D1742" s="9" t="inlineStr">
        <is>
          <t>FAIL</t>
        </is>
      </c>
      <c r="E1742" t="inlineStr">
        <is>
          <t>500.0 ml</t>
        </is>
      </c>
      <c r="F1742">
        <f> 125.0 ml</f>
        <v/>
      </c>
      <c r="G1742" t="inlineStr">
        <is>
          <t>500.0 ml != 125.0 ml</t>
        </is>
      </c>
    </row>
    <row r="1743">
      <c r="A1743" t="inlineStr">
        <is>
          <t>89</t>
        </is>
      </c>
      <c r="B1743" t="inlineStr">
        <is>
          <t>Isosource Standard Fibre 500 ml</t>
        </is>
      </c>
      <c r="C1743" t="inlineStr">
        <is>
          <t>contains_fiber</t>
        </is>
      </c>
      <c r="D1743" s="8" t="inlineStr">
        <is>
          <t>PASS</t>
        </is>
      </c>
      <c r="E1743" t="inlineStr">
        <is>
          <t>fiber=1.5 g/100ml</t>
        </is>
      </c>
      <c r="F1743" t="inlineStr">
        <is>
          <t>contains fiber</t>
        </is>
      </c>
      <c r="G1743" t="inlineStr"/>
    </row>
    <row r="1744">
      <c r="A1744" t="inlineStr">
        <is>
          <t>89</t>
        </is>
      </c>
      <c r="B1744" t="inlineStr">
        <is>
          <t>Isosource Standard Fibre 500 ml</t>
        </is>
      </c>
      <c r="C1744" t="inlineStr">
        <is>
          <t>formulation</t>
        </is>
      </c>
      <c r="D1744" s="8" t="inlineStr">
        <is>
          <t>PASS</t>
        </is>
      </c>
      <c r="E1744" t="inlineStr">
        <is>
          <t>liquid</t>
        </is>
      </c>
      <c r="F1744" t="inlineStr">
        <is>
          <t>liquid</t>
        </is>
      </c>
      <c r="G1744" t="inlineStr"/>
    </row>
    <row r="1745">
      <c r="A1745" t="inlineStr">
        <is>
          <t>89</t>
        </is>
      </c>
      <c r="B1745" t="inlineStr">
        <is>
          <t>Isosource Standard Fibre 1000 ml</t>
        </is>
      </c>
      <c r="C1745" t="inlineStr">
        <is>
          <t>energy</t>
        </is>
      </c>
      <c r="D1745" s="9" t="inlineStr">
        <is>
          <t>FAIL</t>
        </is>
      </c>
      <c r="E1745" t="inlineStr">
        <is>
          <t>103.0 kcal/100ml</t>
        </is>
      </c>
      <c r="F1745" t="inlineStr">
        <is>
          <t>&gt;= 240.0 kcal/100ml</t>
        </is>
      </c>
      <c r="G1745" t="inlineStr">
        <is>
          <t>103.0 does not satisfy &gt;= 240.0</t>
        </is>
      </c>
    </row>
    <row r="1746">
      <c r="A1746" t="inlineStr">
        <is>
          <t>89</t>
        </is>
      </c>
      <c r="B1746" t="inlineStr">
        <is>
          <t>Isosource Standard Fibre 1000 ml</t>
        </is>
      </c>
      <c r="C1746" t="inlineStr">
        <is>
          <t>volume</t>
        </is>
      </c>
      <c r="D1746" s="9" t="inlineStr">
        <is>
          <t>FAIL</t>
        </is>
      </c>
      <c r="E1746" t="inlineStr">
        <is>
          <t>1000.0 ml</t>
        </is>
      </c>
      <c r="F1746">
        <f> 125.0 ml</f>
        <v/>
      </c>
      <c r="G1746" t="inlineStr">
        <is>
          <t>1000.0 ml != 125.0 ml</t>
        </is>
      </c>
    </row>
    <row r="1747">
      <c r="A1747" t="inlineStr">
        <is>
          <t>89</t>
        </is>
      </c>
      <c r="B1747" t="inlineStr">
        <is>
          <t>Isosource Standard Fibre 1000 ml</t>
        </is>
      </c>
      <c r="C1747" t="inlineStr">
        <is>
          <t>contains_fiber</t>
        </is>
      </c>
      <c r="D1747" s="8" t="inlineStr">
        <is>
          <t>PASS</t>
        </is>
      </c>
      <c r="E1747" t="inlineStr">
        <is>
          <t>fiber=1.5 g/100ml</t>
        </is>
      </c>
      <c r="F1747" t="inlineStr">
        <is>
          <t>contains fiber</t>
        </is>
      </c>
      <c r="G1747" t="inlineStr"/>
    </row>
    <row r="1748">
      <c r="A1748" t="inlineStr">
        <is>
          <t>89</t>
        </is>
      </c>
      <c r="B1748" t="inlineStr">
        <is>
          <t>Isosource Standard Fibre 1000 ml</t>
        </is>
      </c>
      <c r="C1748" t="inlineStr">
        <is>
          <t>formulation</t>
        </is>
      </c>
      <c r="D1748" s="8" t="inlineStr">
        <is>
          <t>PASS</t>
        </is>
      </c>
      <c r="E1748" t="inlineStr">
        <is>
          <t>liquid</t>
        </is>
      </c>
      <c r="F1748" t="inlineStr">
        <is>
          <t>liquid</t>
        </is>
      </c>
      <c r="G1748" t="inlineStr"/>
    </row>
    <row r="1749">
      <c r="A1749" t="inlineStr">
        <is>
          <t>89</t>
        </is>
      </c>
      <c r="B1749" t="inlineStr">
        <is>
          <t>Isosource Energy Fibre 500 ml</t>
        </is>
      </c>
      <c r="C1749" t="inlineStr">
        <is>
          <t>energy</t>
        </is>
      </c>
      <c r="D1749" s="9" t="inlineStr">
        <is>
          <t>FAIL</t>
        </is>
      </c>
      <c r="E1749" t="inlineStr">
        <is>
          <t>160.0 kcal/100ml</t>
        </is>
      </c>
      <c r="F1749" t="inlineStr">
        <is>
          <t>&gt;= 240.0 kcal/100ml</t>
        </is>
      </c>
      <c r="G1749" t="inlineStr">
        <is>
          <t>160.0 does not satisfy &gt;= 240.0</t>
        </is>
      </c>
    </row>
    <row r="1750">
      <c r="A1750" t="inlineStr">
        <is>
          <t>89</t>
        </is>
      </c>
      <c r="B1750" t="inlineStr">
        <is>
          <t>Isosource Energy Fibre 500 ml</t>
        </is>
      </c>
      <c r="C1750" t="inlineStr">
        <is>
          <t>volume</t>
        </is>
      </c>
      <c r="D1750" s="9" t="inlineStr">
        <is>
          <t>FAIL</t>
        </is>
      </c>
      <c r="E1750" t="inlineStr">
        <is>
          <t>500.0 ml</t>
        </is>
      </c>
      <c r="F1750">
        <f> 125.0 ml</f>
        <v/>
      </c>
      <c r="G1750" t="inlineStr">
        <is>
          <t>500.0 ml != 125.0 ml</t>
        </is>
      </c>
    </row>
    <row r="1751">
      <c r="A1751" t="inlineStr">
        <is>
          <t>89</t>
        </is>
      </c>
      <c r="B1751" t="inlineStr">
        <is>
          <t>Isosource Energy Fibre 500 ml</t>
        </is>
      </c>
      <c r="C1751" t="inlineStr">
        <is>
          <t>contains_fiber</t>
        </is>
      </c>
      <c r="D1751" s="8" t="inlineStr">
        <is>
          <t>PASS</t>
        </is>
      </c>
      <c r="E1751" t="inlineStr">
        <is>
          <t>fiber=1.5 g/100ml</t>
        </is>
      </c>
      <c r="F1751" t="inlineStr">
        <is>
          <t>contains fiber</t>
        </is>
      </c>
      <c r="G1751" t="inlineStr"/>
    </row>
    <row r="1752">
      <c r="A1752" t="inlineStr">
        <is>
          <t>89</t>
        </is>
      </c>
      <c r="B1752" t="inlineStr">
        <is>
          <t>Isosource Energy Fibre 500 ml</t>
        </is>
      </c>
      <c r="C1752" t="inlineStr">
        <is>
          <t>formulation</t>
        </is>
      </c>
      <c r="D1752" s="8" t="inlineStr">
        <is>
          <t>PASS</t>
        </is>
      </c>
      <c r="E1752" t="inlineStr">
        <is>
          <t>liquid</t>
        </is>
      </c>
      <c r="F1752" t="inlineStr">
        <is>
          <t>liquid</t>
        </is>
      </c>
      <c r="G1752" t="inlineStr"/>
    </row>
    <row r="1753">
      <c r="A1753" t="inlineStr">
        <is>
          <t>90</t>
        </is>
      </c>
      <c r="B1753" t="inlineStr">
        <is>
          <t>Resource Junior chocolate 200ml</t>
        </is>
      </c>
      <c r="C1753" t="inlineStr">
        <is>
          <t>volume</t>
        </is>
      </c>
      <c r="D1753" s="8" t="inlineStr">
        <is>
          <t>PASS</t>
        </is>
      </c>
      <c r="E1753" t="inlineStr">
        <is>
          <t>200.0 ml</t>
        </is>
      </c>
      <c r="F1753">
        <f> 200.0 ml</f>
        <v/>
      </c>
      <c r="G1753" t="inlineStr"/>
    </row>
    <row r="1754">
      <c r="A1754" t="inlineStr">
        <is>
          <t>90</t>
        </is>
      </c>
      <c r="B1754" t="inlineStr">
        <is>
          <t>Resource Junior chocolate 200ml</t>
        </is>
      </c>
      <c r="C1754" t="inlineStr">
        <is>
          <t>gluten_free</t>
        </is>
      </c>
      <c r="D1754" s="8" t="inlineStr">
        <is>
          <t>PASS</t>
        </is>
      </c>
      <c r="E1754" t="inlineStr">
        <is>
          <t>True</t>
        </is>
      </c>
      <c r="F1754" t="inlineStr">
        <is>
          <t>True</t>
        </is>
      </c>
      <c r="G1754" t="inlineStr"/>
    </row>
    <row r="1755">
      <c r="A1755" t="inlineStr">
        <is>
          <t>90</t>
        </is>
      </c>
      <c r="B1755" t="inlineStr">
        <is>
          <t>Resource Junior chocolate 200ml</t>
        </is>
      </c>
      <c r="C1755" t="inlineStr">
        <is>
          <t>lactose_free</t>
        </is>
      </c>
      <c r="D1755" s="10" t="inlineStr">
        <is>
          <t>UNKNOWN</t>
        </is>
      </c>
      <c r="E1755" t="inlineStr">
        <is>
          <t>N/A</t>
        </is>
      </c>
      <c r="F1755" t="inlineStr">
        <is>
          <t>True</t>
        </is>
      </c>
      <c r="G1755" t="inlineStr">
        <is>
          <t>Cannot determine 'lactose_free' for this product</t>
        </is>
      </c>
    </row>
    <row r="1756">
      <c r="A1756" t="inlineStr">
        <is>
          <t>90</t>
        </is>
      </c>
      <c r="B1756" t="inlineStr">
        <is>
          <t>Resource Junior chocolate 200ml</t>
        </is>
      </c>
      <c r="C1756" t="inlineStr">
        <is>
          <t>fat_free</t>
        </is>
      </c>
      <c r="D1756" s="10" t="inlineStr">
        <is>
          <t>UNKNOWN</t>
        </is>
      </c>
      <c r="E1756" t="inlineStr">
        <is>
          <t>N/A</t>
        </is>
      </c>
      <c r="F1756" t="inlineStr">
        <is>
          <t>True</t>
        </is>
      </c>
      <c r="G1756" t="inlineStr">
        <is>
          <t>Cannot determine 'fat_free' for this product</t>
        </is>
      </c>
    </row>
    <row r="1757">
      <c r="A1757" t="inlineStr">
        <is>
          <t>90</t>
        </is>
      </c>
      <c r="B1757" t="inlineStr">
        <is>
          <t>Resource Junior vanilla 200ml</t>
        </is>
      </c>
      <c r="C1757" t="inlineStr">
        <is>
          <t>volume</t>
        </is>
      </c>
      <c r="D1757" s="8" t="inlineStr">
        <is>
          <t>PASS</t>
        </is>
      </c>
      <c r="E1757" t="inlineStr">
        <is>
          <t>200.0 ml</t>
        </is>
      </c>
      <c r="F1757">
        <f> 200.0 ml</f>
        <v/>
      </c>
      <c r="G1757" t="inlineStr"/>
    </row>
    <row r="1758">
      <c r="A1758" t="inlineStr">
        <is>
          <t>90</t>
        </is>
      </c>
      <c r="B1758" t="inlineStr">
        <is>
          <t>Resource Junior vanilla 200ml</t>
        </is>
      </c>
      <c r="C1758" t="inlineStr">
        <is>
          <t>gluten_free</t>
        </is>
      </c>
      <c r="D1758" s="8" t="inlineStr">
        <is>
          <t>PASS</t>
        </is>
      </c>
      <c r="E1758" t="inlineStr">
        <is>
          <t>True</t>
        </is>
      </c>
      <c r="F1758" t="inlineStr">
        <is>
          <t>True</t>
        </is>
      </c>
      <c r="G1758" t="inlineStr"/>
    </row>
    <row r="1759">
      <c r="A1759" t="inlineStr">
        <is>
          <t>90</t>
        </is>
      </c>
      <c r="B1759" t="inlineStr">
        <is>
          <t>Resource Junior vanilla 200ml</t>
        </is>
      </c>
      <c r="C1759" t="inlineStr">
        <is>
          <t>lactose_free</t>
        </is>
      </c>
      <c r="D1759" s="10" t="inlineStr">
        <is>
          <t>UNKNOWN</t>
        </is>
      </c>
      <c r="E1759" t="inlineStr">
        <is>
          <t>N/A</t>
        </is>
      </c>
      <c r="F1759" t="inlineStr">
        <is>
          <t>True</t>
        </is>
      </c>
      <c r="G1759" t="inlineStr">
        <is>
          <t>Cannot determine 'lactose_free' for this product</t>
        </is>
      </c>
    </row>
    <row r="1760">
      <c r="A1760" t="inlineStr">
        <is>
          <t>90</t>
        </is>
      </c>
      <c r="B1760" t="inlineStr">
        <is>
          <t>Resource Junior vanilla 200ml</t>
        </is>
      </c>
      <c r="C1760" t="inlineStr">
        <is>
          <t>fat_free</t>
        </is>
      </c>
      <c r="D1760" s="10" t="inlineStr">
        <is>
          <t>UNKNOWN</t>
        </is>
      </c>
      <c r="E1760" t="inlineStr">
        <is>
          <t>N/A</t>
        </is>
      </c>
      <c r="F1760" t="inlineStr">
        <is>
          <t>True</t>
        </is>
      </c>
      <c r="G1760" t="inlineStr">
        <is>
          <t>Cannot determine 'fat_free' for this product</t>
        </is>
      </c>
    </row>
    <row r="1761">
      <c r="A1761" t="inlineStr">
        <is>
          <t>90</t>
        </is>
      </c>
      <c r="B1761" t="inlineStr">
        <is>
          <t>Resource Junior strawberry 200ml</t>
        </is>
      </c>
      <c r="C1761" t="inlineStr">
        <is>
          <t>volume</t>
        </is>
      </c>
      <c r="D1761" s="8" t="inlineStr">
        <is>
          <t>PASS</t>
        </is>
      </c>
      <c r="E1761" t="inlineStr">
        <is>
          <t>200.0 ml</t>
        </is>
      </c>
      <c r="F1761">
        <f> 200.0 ml</f>
        <v/>
      </c>
      <c r="G1761" t="inlineStr"/>
    </row>
    <row r="1762">
      <c r="A1762" t="inlineStr">
        <is>
          <t>90</t>
        </is>
      </c>
      <c r="B1762" t="inlineStr">
        <is>
          <t>Resource Junior strawberry 200ml</t>
        </is>
      </c>
      <c r="C1762" t="inlineStr">
        <is>
          <t>gluten_free</t>
        </is>
      </c>
      <c r="D1762" s="8" t="inlineStr">
        <is>
          <t>PASS</t>
        </is>
      </c>
      <c r="E1762" t="inlineStr">
        <is>
          <t>True</t>
        </is>
      </c>
      <c r="F1762" t="inlineStr">
        <is>
          <t>True</t>
        </is>
      </c>
      <c r="G1762" t="inlineStr"/>
    </row>
    <row r="1763">
      <c r="A1763" t="inlineStr">
        <is>
          <t>90</t>
        </is>
      </c>
      <c r="B1763" t="inlineStr">
        <is>
          <t>Resource Junior strawberry 200ml</t>
        </is>
      </c>
      <c r="C1763" t="inlineStr">
        <is>
          <t>lactose_free</t>
        </is>
      </c>
      <c r="D1763" s="10" t="inlineStr">
        <is>
          <t>UNKNOWN</t>
        </is>
      </c>
      <c r="E1763" t="inlineStr">
        <is>
          <t>N/A</t>
        </is>
      </c>
      <c r="F1763" t="inlineStr">
        <is>
          <t>True</t>
        </is>
      </c>
      <c r="G1763" t="inlineStr">
        <is>
          <t>Cannot determine 'lactose_free' for this product</t>
        </is>
      </c>
    </row>
    <row r="1764">
      <c r="A1764" t="inlineStr">
        <is>
          <t>90</t>
        </is>
      </c>
      <c r="B1764" t="inlineStr">
        <is>
          <t>Resource Junior strawberry 200ml</t>
        </is>
      </c>
      <c r="C1764" t="inlineStr">
        <is>
          <t>fat_free</t>
        </is>
      </c>
      <c r="D1764" s="10" t="inlineStr">
        <is>
          <t>UNKNOWN</t>
        </is>
      </c>
      <c r="E1764" t="inlineStr">
        <is>
          <t>N/A</t>
        </is>
      </c>
      <c r="F1764" t="inlineStr">
        <is>
          <t>True</t>
        </is>
      </c>
      <c r="G1764" t="inlineStr">
        <is>
          <t>Cannot determine 'fat_free' for this product</t>
        </is>
      </c>
    </row>
    <row r="1765">
      <c r="A1765" t="inlineStr">
        <is>
          <t>91</t>
        </is>
      </c>
      <c r="B1765" t="inlineStr">
        <is>
          <t>Modulen IBD powder 400g</t>
        </is>
      </c>
      <c r="C1765" t="inlineStr">
        <is>
          <t>energy</t>
        </is>
      </c>
      <c r="D1765" s="10" t="inlineStr">
        <is>
          <t>UNKNOWN</t>
        </is>
      </c>
      <c r="E1765" t="inlineStr">
        <is>
          <t>493.0</t>
        </is>
      </c>
      <c r="F1765">
        <f> 2.4 kcal/ml</f>
        <v/>
      </c>
      <c r="G1765" t="inlineStr">
        <is>
          <t>Incompatible units for 'energy': product is kcal/100g, requirement is kcal/100ml</t>
        </is>
      </c>
    </row>
    <row r="1766">
      <c r="A1766" t="inlineStr">
        <is>
          <t>91</t>
        </is>
      </c>
      <c r="B1766" t="inlineStr">
        <is>
          <t>Modulen IBD powder 400g</t>
        </is>
      </c>
      <c r="C1766" t="inlineStr">
        <is>
          <t>volume</t>
        </is>
      </c>
      <c r="D1766" s="10" t="inlineStr">
        <is>
          <t>UNKNOWN</t>
        </is>
      </c>
      <c r="E1766" t="inlineStr">
        <is>
          <t>400.0 g</t>
        </is>
      </c>
      <c r="F1766">
        <f> 125.0 ml</f>
        <v/>
      </c>
      <c r="G1766" t="inlineStr">
        <is>
          <t>Not comparable: product in g, requirement in ml</t>
        </is>
      </c>
    </row>
    <row r="1767">
      <c r="A1767" t="inlineStr">
        <is>
          <t>91</t>
        </is>
      </c>
      <c r="B1767" t="inlineStr">
        <is>
          <t>Modulen IBD powder 400g</t>
        </is>
      </c>
      <c r="C1767" t="inlineStr">
        <is>
          <t>contains_omega3</t>
        </is>
      </c>
      <c r="D1767" s="8" t="inlineStr">
        <is>
          <t>PASS</t>
        </is>
      </c>
      <c r="E1767" t="inlineStr">
        <is>
          <t>True</t>
        </is>
      </c>
      <c r="F1767" t="inlineStr">
        <is>
          <t>True</t>
        </is>
      </c>
      <c r="G1767" t="inlineStr"/>
    </row>
    <row r="1768">
      <c r="A1768" t="inlineStr">
        <is>
          <t>91</t>
        </is>
      </c>
      <c r="B1768" t="inlineStr">
        <is>
          <t>Isosource Standard 500 ml</t>
        </is>
      </c>
      <c r="C1768" t="inlineStr">
        <is>
          <t>energy</t>
        </is>
      </c>
      <c r="D1768" s="9" t="inlineStr">
        <is>
          <t>FAIL</t>
        </is>
      </c>
      <c r="E1768" t="inlineStr">
        <is>
          <t>103.0 kcal/100ml</t>
        </is>
      </c>
      <c r="F1768">
        <f> 240.0 kcal/100ml</f>
        <v/>
      </c>
      <c r="G1768" t="inlineStr">
        <is>
          <t>103.0 does not satisfy = 240.0</t>
        </is>
      </c>
    </row>
    <row r="1769">
      <c r="A1769" t="inlineStr">
        <is>
          <t>91</t>
        </is>
      </c>
      <c r="B1769" t="inlineStr">
        <is>
          <t>Isosource Standard 500 ml</t>
        </is>
      </c>
      <c r="C1769" t="inlineStr">
        <is>
          <t>volume</t>
        </is>
      </c>
      <c r="D1769" s="9" t="inlineStr">
        <is>
          <t>FAIL</t>
        </is>
      </c>
      <c r="E1769" t="inlineStr">
        <is>
          <t>500.0 ml</t>
        </is>
      </c>
      <c r="F1769">
        <f> 125.0 ml</f>
        <v/>
      </c>
      <c r="G1769" t="inlineStr">
        <is>
          <t>500.0 ml != 125.0 ml</t>
        </is>
      </c>
    </row>
    <row r="1770">
      <c r="A1770" t="inlineStr">
        <is>
          <t>91</t>
        </is>
      </c>
      <c r="B1770" t="inlineStr">
        <is>
          <t>Isosource Standard 500 ml</t>
        </is>
      </c>
      <c r="C1770" t="inlineStr">
        <is>
          <t>contains_omega3</t>
        </is>
      </c>
      <c r="D1770" s="8" t="inlineStr">
        <is>
          <t>PASS</t>
        </is>
      </c>
      <c r="E1770" t="inlineStr">
        <is>
          <t>True</t>
        </is>
      </c>
      <c r="F1770" t="inlineStr">
        <is>
          <t>True</t>
        </is>
      </c>
      <c r="G1770" t="inlineStr"/>
    </row>
    <row r="1771">
      <c r="A1771" t="inlineStr">
        <is>
          <t>91</t>
        </is>
      </c>
      <c r="B1771" t="inlineStr">
        <is>
          <t>Isosource Standard 1000 ml</t>
        </is>
      </c>
      <c r="C1771" t="inlineStr">
        <is>
          <t>energy</t>
        </is>
      </c>
      <c r="D1771" s="9" t="inlineStr">
        <is>
          <t>FAIL</t>
        </is>
      </c>
      <c r="E1771" t="inlineStr">
        <is>
          <t>103.0 kcal/100ml</t>
        </is>
      </c>
      <c r="F1771">
        <f> 240.0 kcal/100ml</f>
        <v/>
      </c>
      <c r="G1771" t="inlineStr">
        <is>
          <t>103.0 does not satisfy = 240.0</t>
        </is>
      </c>
    </row>
    <row r="1772">
      <c r="A1772" t="inlineStr">
        <is>
          <t>91</t>
        </is>
      </c>
      <c r="B1772" t="inlineStr">
        <is>
          <t>Isosource Standard 1000 ml</t>
        </is>
      </c>
      <c r="C1772" t="inlineStr">
        <is>
          <t>volume</t>
        </is>
      </c>
      <c r="D1772" s="9" t="inlineStr">
        <is>
          <t>FAIL</t>
        </is>
      </c>
      <c r="E1772" t="inlineStr">
        <is>
          <t>1000.0 ml</t>
        </is>
      </c>
      <c r="F1772">
        <f> 125.0 ml</f>
        <v/>
      </c>
      <c r="G1772" t="inlineStr">
        <is>
          <t>1000.0 ml != 125.0 ml</t>
        </is>
      </c>
    </row>
    <row r="1773">
      <c r="A1773" t="inlineStr">
        <is>
          <t>91</t>
        </is>
      </c>
      <c r="B1773" t="inlineStr">
        <is>
          <t>Isosource Standard 1000 ml</t>
        </is>
      </c>
      <c r="C1773" t="inlineStr">
        <is>
          <t>contains_omega3</t>
        </is>
      </c>
      <c r="D1773" s="8" t="inlineStr">
        <is>
          <t>PASS</t>
        </is>
      </c>
      <c r="E1773" t="inlineStr">
        <is>
          <t>True</t>
        </is>
      </c>
      <c r="F1773" t="inlineStr">
        <is>
          <t>True</t>
        </is>
      </c>
      <c r="G1773" t="inlineStr"/>
    </row>
    <row r="1774">
      <c r="A1774" t="inlineStr">
        <is>
          <t>92</t>
        </is>
      </c>
      <c r="B1774" t="inlineStr">
        <is>
          <t>Isosource Standard 500 ml</t>
        </is>
      </c>
      <c r="C1774" t="inlineStr">
        <is>
          <t>energy</t>
        </is>
      </c>
      <c r="D1774" s="9" t="inlineStr">
        <is>
          <t>FAIL</t>
        </is>
      </c>
      <c r="E1774" t="inlineStr">
        <is>
          <t>103.0 kcal/100ml</t>
        </is>
      </c>
      <c r="F1774" t="inlineStr">
        <is>
          <t>&gt;= 240.0 kcal/100ml</t>
        </is>
      </c>
      <c r="G1774" t="inlineStr">
        <is>
          <t>103.0 does not satisfy &gt;= 240.0</t>
        </is>
      </c>
    </row>
    <row r="1775">
      <c r="A1775" t="inlineStr">
        <is>
          <t>92</t>
        </is>
      </c>
      <c r="B1775" t="inlineStr">
        <is>
          <t>Isosource Standard 500 ml</t>
        </is>
      </c>
      <c r="C1775" t="inlineStr">
        <is>
          <t>volume</t>
        </is>
      </c>
      <c r="D1775" s="9" t="inlineStr">
        <is>
          <t>FAIL</t>
        </is>
      </c>
      <c r="E1775" t="inlineStr">
        <is>
          <t>500.0 ml</t>
        </is>
      </c>
      <c r="F1775">
        <f> 125.0 ml</f>
        <v/>
      </c>
      <c r="G1775" t="inlineStr">
        <is>
          <t>500.0 ml != 125.0 ml</t>
        </is>
      </c>
    </row>
    <row r="1776">
      <c r="A1776" t="inlineStr">
        <is>
          <t>92</t>
        </is>
      </c>
      <c r="B1776" t="inlineStr">
        <is>
          <t>Isosource Standard 500 ml</t>
        </is>
      </c>
      <c r="C1776" t="inlineStr">
        <is>
          <t>formulation</t>
        </is>
      </c>
      <c r="D1776" s="8" t="inlineStr">
        <is>
          <t>PASS</t>
        </is>
      </c>
      <c r="E1776" t="inlineStr">
        <is>
          <t>liquid</t>
        </is>
      </c>
      <c r="F1776" t="inlineStr">
        <is>
          <t>liquid</t>
        </is>
      </c>
      <c r="G1776" t="inlineStr"/>
    </row>
    <row r="1777">
      <c r="A1777" t="inlineStr">
        <is>
          <t>92</t>
        </is>
      </c>
      <c r="B1777" t="inlineStr">
        <is>
          <t>Isosource Standard 1000 ml</t>
        </is>
      </c>
      <c r="C1777" t="inlineStr">
        <is>
          <t>energy</t>
        </is>
      </c>
      <c r="D1777" s="9" t="inlineStr">
        <is>
          <t>FAIL</t>
        </is>
      </c>
      <c r="E1777" t="inlineStr">
        <is>
          <t>103.0 kcal/100ml</t>
        </is>
      </c>
      <c r="F1777" t="inlineStr">
        <is>
          <t>&gt;= 240.0 kcal/100ml</t>
        </is>
      </c>
      <c r="G1777" t="inlineStr">
        <is>
          <t>103.0 does not satisfy &gt;= 240.0</t>
        </is>
      </c>
    </row>
    <row r="1778">
      <c r="A1778" t="inlineStr">
        <is>
          <t>92</t>
        </is>
      </c>
      <c r="B1778" t="inlineStr">
        <is>
          <t>Isosource Standard 1000 ml</t>
        </is>
      </c>
      <c r="C1778" t="inlineStr">
        <is>
          <t>volume</t>
        </is>
      </c>
      <c r="D1778" s="9" t="inlineStr">
        <is>
          <t>FAIL</t>
        </is>
      </c>
      <c r="E1778" t="inlineStr">
        <is>
          <t>1000.0 ml</t>
        </is>
      </c>
      <c r="F1778">
        <f> 125.0 ml</f>
        <v/>
      </c>
      <c r="G1778" t="inlineStr">
        <is>
          <t>1000.0 ml != 125.0 ml</t>
        </is>
      </c>
    </row>
    <row r="1779">
      <c r="A1779" t="inlineStr">
        <is>
          <t>92</t>
        </is>
      </c>
      <c r="B1779" t="inlineStr">
        <is>
          <t>Isosource Standard 1000 ml</t>
        </is>
      </c>
      <c r="C1779" t="inlineStr">
        <is>
          <t>formulation</t>
        </is>
      </c>
      <c r="D1779" s="8" t="inlineStr">
        <is>
          <t>PASS</t>
        </is>
      </c>
      <c r="E1779" t="inlineStr">
        <is>
          <t>liquid</t>
        </is>
      </c>
      <c r="F1779" t="inlineStr">
        <is>
          <t>liquid</t>
        </is>
      </c>
      <c r="G1779" t="inlineStr"/>
    </row>
    <row r="1780">
      <c r="A1780" t="inlineStr">
        <is>
          <t>92</t>
        </is>
      </c>
      <c r="B1780" t="inlineStr">
        <is>
          <t>Isosource Standard Fibre 500 ml</t>
        </is>
      </c>
      <c r="C1780" t="inlineStr">
        <is>
          <t>energy</t>
        </is>
      </c>
      <c r="D1780" s="9" t="inlineStr">
        <is>
          <t>FAIL</t>
        </is>
      </c>
      <c r="E1780" t="inlineStr">
        <is>
          <t>103.0 kcal/100ml</t>
        </is>
      </c>
      <c r="F1780" t="inlineStr">
        <is>
          <t>&gt;= 240.0 kcal/100ml</t>
        </is>
      </c>
      <c r="G1780" t="inlineStr">
        <is>
          <t>103.0 does not satisfy &gt;= 240.0</t>
        </is>
      </c>
    </row>
    <row r="1781">
      <c r="A1781" t="inlineStr">
        <is>
          <t>92</t>
        </is>
      </c>
      <c r="B1781" t="inlineStr">
        <is>
          <t>Isosource Standard Fibre 500 ml</t>
        </is>
      </c>
      <c r="C1781" t="inlineStr">
        <is>
          <t>volume</t>
        </is>
      </c>
      <c r="D1781" s="9" t="inlineStr">
        <is>
          <t>FAIL</t>
        </is>
      </c>
      <c r="E1781" t="inlineStr">
        <is>
          <t>500.0 ml</t>
        </is>
      </c>
      <c r="F1781">
        <f> 125.0 ml</f>
        <v/>
      </c>
      <c r="G1781" t="inlineStr">
        <is>
          <t>500.0 ml != 125.0 ml</t>
        </is>
      </c>
    </row>
    <row r="1782">
      <c r="A1782" t="inlineStr">
        <is>
          <t>92</t>
        </is>
      </c>
      <c r="B1782" t="inlineStr">
        <is>
          <t>Isosource Standard Fibre 500 ml</t>
        </is>
      </c>
      <c r="C1782" t="inlineStr">
        <is>
          <t>formulation</t>
        </is>
      </c>
      <c r="D1782" s="8" t="inlineStr">
        <is>
          <t>PASS</t>
        </is>
      </c>
      <c r="E1782" t="inlineStr">
        <is>
          <t>liquid</t>
        </is>
      </c>
      <c r="F1782" t="inlineStr">
        <is>
          <t>liquid</t>
        </is>
      </c>
      <c r="G1782" t="inlineStr"/>
    </row>
    <row r="1783">
      <c r="A1783" t="inlineStr">
        <is>
          <t>93</t>
        </is>
      </c>
      <c r="B1783" t="inlineStr">
        <is>
          <t>Resource Protein strawberry 200ml</t>
        </is>
      </c>
      <c r="C1783" t="inlineStr">
        <is>
          <t>energy</t>
        </is>
      </c>
      <c r="D1783" s="8" t="inlineStr">
        <is>
          <t>PASS</t>
        </is>
      </c>
      <c r="E1783" t="inlineStr">
        <is>
          <t>125.0 kcal/100ml</t>
        </is>
      </c>
      <c r="F1783" t="inlineStr">
        <is>
          <t>&gt;= 124.0 kcal/100ml</t>
        </is>
      </c>
      <c r="G1783" t="inlineStr"/>
    </row>
    <row r="1784">
      <c r="A1784" t="inlineStr">
        <is>
          <t>93</t>
        </is>
      </c>
      <c r="B1784" t="inlineStr">
        <is>
          <t>Resource Protein strawberry 200ml</t>
        </is>
      </c>
      <c r="C1784" t="inlineStr">
        <is>
          <t>protein</t>
        </is>
      </c>
      <c r="D1784" s="8" t="inlineStr">
        <is>
          <t>PASS</t>
        </is>
      </c>
      <c r="E1784" t="inlineStr">
        <is>
          <t>9.4 g/100ml</t>
        </is>
      </c>
      <c r="F1784" t="inlineStr">
        <is>
          <t>&gt;= 7.6 g/100ml</t>
        </is>
      </c>
      <c r="G1784" t="inlineStr"/>
    </row>
    <row r="1785">
      <c r="A1785" t="inlineStr">
        <is>
          <t>93</t>
        </is>
      </c>
      <c r="B1785" t="inlineStr">
        <is>
          <t>Resource Protein strawberry 200ml</t>
        </is>
      </c>
      <c r="C1785" t="inlineStr">
        <is>
          <t>volume</t>
        </is>
      </c>
      <c r="D1785" s="8" t="inlineStr">
        <is>
          <t>PASS</t>
        </is>
      </c>
      <c r="E1785" t="inlineStr">
        <is>
          <t>200.0 ml</t>
        </is>
      </c>
      <c r="F1785">
        <f> 200.0 ml</f>
        <v/>
      </c>
      <c r="G1785" t="inlineStr"/>
    </row>
    <row r="1786">
      <c r="A1786" t="inlineStr">
        <is>
          <t>93</t>
        </is>
      </c>
      <c r="B1786" t="inlineStr">
        <is>
          <t>Resource Protein strawberry 200ml</t>
        </is>
      </c>
      <c r="C1786" t="inlineStr">
        <is>
          <t>formulation</t>
        </is>
      </c>
      <c r="D1786" s="8" t="inlineStr">
        <is>
          <t>PASS</t>
        </is>
      </c>
      <c r="E1786" t="inlineStr">
        <is>
          <t>liquid</t>
        </is>
      </c>
      <c r="F1786" t="inlineStr">
        <is>
          <t>liquid</t>
        </is>
      </c>
      <c r="G1786" t="inlineStr"/>
    </row>
    <row r="1787">
      <c r="A1787" t="inlineStr">
        <is>
          <t>93</t>
        </is>
      </c>
      <c r="B1787" t="inlineStr">
        <is>
          <t>Resource Protein chocolate 200ml</t>
        </is>
      </c>
      <c r="C1787" t="inlineStr">
        <is>
          <t>energy</t>
        </is>
      </c>
      <c r="D1787" s="8" t="inlineStr">
        <is>
          <t>PASS</t>
        </is>
      </c>
      <c r="E1787" t="inlineStr">
        <is>
          <t>125.0 kcal/100ml</t>
        </is>
      </c>
      <c r="F1787" t="inlineStr">
        <is>
          <t>&gt;= 124.0 kcal/100ml</t>
        </is>
      </c>
      <c r="G1787" t="inlineStr"/>
    </row>
    <row r="1788">
      <c r="A1788" t="inlineStr">
        <is>
          <t>93</t>
        </is>
      </c>
      <c r="B1788" t="inlineStr">
        <is>
          <t>Resource Protein chocolate 200ml</t>
        </is>
      </c>
      <c r="C1788" t="inlineStr">
        <is>
          <t>protein</t>
        </is>
      </c>
      <c r="D1788" s="8" t="inlineStr">
        <is>
          <t>PASS</t>
        </is>
      </c>
      <c r="E1788" t="inlineStr">
        <is>
          <t>9.4 g/100ml</t>
        </is>
      </c>
      <c r="F1788" t="inlineStr">
        <is>
          <t>&gt;= 7.6 g/100ml</t>
        </is>
      </c>
      <c r="G1788" t="inlineStr"/>
    </row>
    <row r="1789">
      <c r="A1789" t="inlineStr">
        <is>
          <t>93</t>
        </is>
      </c>
      <c r="B1789" t="inlineStr">
        <is>
          <t>Resource Protein chocolate 200ml</t>
        </is>
      </c>
      <c r="C1789" t="inlineStr">
        <is>
          <t>volume</t>
        </is>
      </c>
      <c r="D1789" s="8" t="inlineStr">
        <is>
          <t>PASS</t>
        </is>
      </c>
      <c r="E1789" t="inlineStr">
        <is>
          <t>200.0 ml</t>
        </is>
      </c>
      <c r="F1789">
        <f> 200.0 ml</f>
        <v/>
      </c>
      <c r="G1789" t="inlineStr"/>
    </row>
    <row r="1790">
      <c r="A1790" t="inlineStr">
        <is>
          <t>93</t>
        </is>
      </c>
      <c r="B1790" t="inlineStr">
        <is>
          <t>Resource Protein chocolate 200ml</t>
        </is>
      </c>
      <c r="C1790" t="inlineStr">
        <is>
          <t>formulation</t>
        </is>
      </c>
      <c r="D1790" s="8" t="inlineStr">
        <is>
          <t>PASS</t>
        </is>
      </c>
      <c r="E1790" t="inlineStr">
        <is>
          <t>liquid</t>
        </is>
      </c>
      <c r="F1790" t="inlineStr">
        <is>
          <t>liquid</t>
        </is>
      </c>
      <c r="G1790" t="inlineStr"/>
    </row>
    <row r="1791">
      <c r="A1791" t="inlineStr">
        <is>
          <t>93</t>
        </is>
      </c>
      <c r="B1791" t="inlineStr">
        <is>
          <t>Resource 2.0 vanilla 200ml</t>
        </is>
      </c>
      <c r="C1791" t="inlineStr">
        <is>
          <t>energy</t>
        </is>
      </c>
      <c r="D1791" s="8" t="inlineStr">
        <is>
          <t>PASS</t>
        </is>
      </c>
      <c r="E1791" t="inlineStr">
        <is>
          <t>200.0 kcal/100ml</t>
        </is>
      </c>
      <c r="F1791" t="inlineStr">
        <is>
          <t>&gt;= 124.0 kcal/100ml</t>
        </is>
      </c>
      <c r="G1791" t="inlineStr"/>
    </row>
    <row r="1792">
      <c r="A1792" t="inlineStr">
        <is>
          <t>93</t>
        </is>
      </c>
      <c r="B1792" t="inlineStr">
        <is>
          <t>Resource 2.0 vanilla 200ml</t>
        </is>
      </c>
      <c r="C1792" t="inlineStr">
        <is>
          <t>protein</t>
        </is>
      </c>
      <c r="D1792" s="8" t="inlineStr">
        <is>
          <t>PASS</t>
        </is>
      </c>
      <c r="E1792" t="inlineStr">
        <is>
          <t>9.0 g/100ml</t>
        </is>
      </c>
      <c r="F1792" t="inlineStr">
        <is>
          <t>&gt;= 7.6 g/100ml</t>
        </is>
      </c>
      <c r="G1792" t="inlineStr"/>
    </row>
    <row r="1793">
      <c r="A1793" t="inlineStr">
        <is>
          <t>93</t>
        </is>
      </c>
      <c r="B1793" t="inlineStr">
        <is>
          <t>Resource 2.0 vanilla 200ml</t>
        </is>
      </c>
      <c r="C1793" t="inlineStr">
        <is>
          <t>volume</t>
        </is>
      </c>
      <c r="D1793" s="8" t="inlineStr">
        <is>
          <t>PASS</t>
        </is>
      </c>
      <c r="E1793" t="inlineStr">
        <is>
          <t>200.0 ml</t>
        </is>
      </c>
      <c r="F1793">
        <f> 200.0 ml</f>
        <v/>
      </c>
      <c r="G1793" t="inlineStr"/>
    </row>
    <row r="1794">
      <c r="A1794" t="inlineStr">
        <is>
          <t>93</t>
        </is>
      </c>
      <c r="B1794" t="inlineStr">
        <is>
          <t>Resource 2.0 vanilla 200ml</t>
        </is>
      </c>
      <c r="C1794" t="inlineStr">
        <is>
          <t>formulation</t>
        </is>
      </c>
      <c r="D1794" s="8" t="inlineStr">
        <is>
          <t>PASS</t>
        </is>
      </c>
      <c r="E1794" t="inlineStr">
        <is>
          <t>liquid</t>
        </is>
      </c>
      <c r="F1794" t="inlineStr">
        <is>
          <t>liquid</t>
        </is>
      </c>
      <c r="G1794" t="inlineStr"/>
    </row>
    <row r="1795">
      <c r="A1795" t="inlineStr">
        <is>
          <t>94</t>
        </is>
      </c>
      <c r="B1795" t="inlineStr">
        <is>
          <t>Resource Protein strawberry 200ml</t>
        </is>
      </c>
      <c r="C1795" t="inlineStr">
        <is>
          <t>energy</t>
        </is>
      </c>
      <c r="D1795" s="8" t="inlineStr">
        <is>
          <t>PASS</t>
        </is>
      </c>
      <c r="E1795" t="inlineStr">
        <is>
          <t>125.0 kcal/100ml</t>
        </is>
      </c>
      <c r="F1795" t="inlineStr">
        <is>
          <t>&gt;= 100.0 kcal/100ml</t>
        </is>
      </c>
      <c r="G1795" t="inlineStr"/>
    </row>
    <row r="1796">
      <c r="A1796" t="inlineStr">
        <is>
          <t>94</t>
        </is>
      </c>
      <c r="B1796" t="inlineStr">
        <is>
          <t>Resource Protein strawberry 200ml</t>
        </is>
      </c>
      <c r="C1796" t="inlineStr">
        <is>
          <t>protein</t>
        </is>
      </c>
      <c r="D1796" s="8" t="inlineStr">
        <is>
          <t>PASS</t>
        </is>
      </c>
      <c r="E1796" t="inlineStr">
        <is>
          <t>9.4 g/100ml</t>
        </is>
      </c>
      <c r="F1796" t="inlineStr">
        <is>
          <t>&gt;= 4.0 g/100ml</t>
        </is>
      </c>
      <c r="G1796" t="inlineStr"/>
    </row>
    <row r="1797">
      <c r="A1797" t="inlineStr">
        <is>
          <t>94</t>
        </is>
      </c>
      <c r="B1797" t="inlineStr">
        <is>
          <t>Resource Protein strawberry 200ml</t>
        </is>
      </c>
      <c r="C1797" t="inlineStr">
        <is>
          <t>volume</t>
        </is>
      </c>
      <c r="D1797" s="8" t="inlineStr">
        <is>
          <t>PASS</t>
        </is>
      </c>
      <c r="E1797" t="inlineStr">
        <is>
          <t>200.0 ml</t>
        </is>
      </c>
      <c r="F1797">
        <f> 200.0 ml</f>
        <v/>
      </c>
      <c r="G1797" t="inlineStr"/>
    </row>
    <row r="1798">
      <c r="A1798" t="inlineStr">
        <is>
          <t>94</t>
        </is>
      </c>
      <c r="B1798" t="inlineStr">
        <is>
          <t>Resource Protein strawberry 200ml</t>
        </is>
      </c>
      <c r="C1798" t="inlineStr">
        <is>
          <t>formulation</t>
        </is>
      </c>
      <c r="D1798" s="8" t="inlineStr">
        <is>
          <t>PASS</t>
        </is>
      </c>
      <c r="E1798" t="inlineStr">
        <is>
          <t>liquid</t>
        </is>
      </c>
      <c r="F1798" t="inlineStr">
        <is>
          <t>liquid</t>
        </is>
      </c>
      <c r="G1798" t="inlineStr"/>
    </row>
    <row r="1799">
      <c r="A1799" t="inlineStr">
        <is>
          <t>94</t>
        </is>
      </c>
      <c r="B1799" t="inlineStr">
        <is>
          <t>Resource Protein chocolate 200ml</t>
        </is>
      </c>
      <c r="C1799" t="inlineStr">
        <is>
          <t>energy</t>
        </is>
      </c>
      <c r="D1799" s="8" t="inlineStr">
        <is>
          <t>PASS</t>
        </is>
      </c>
      <c r="E1799" t="inlineStr">
        <is>
          <t>125.0 kcal/100ml</t>
        </is>
      </c>
      <c r="F1799" t="inlineStr">
        <is>
          <t>&gt;= 100.0 kcal/100ml</t>
        </is>
      </c>
      <c r="G1799" t="inlineStr"/>
    </row>
    <row r="1800">
      <c r="A1800" t="inlineStr">
        <is>
          <t>94</t>
        </is>
      </c>
      <c r="B1800" t="inlineStr">
        <is>
          <t>Resource Protein chocolate 200ml</t>
        </is>
      </c>
      <c r="C1800" t="inlineStr">
        <is>
          <t>protein</t>
        </is>
      </c>
      <c r="D1800" s="8" t="inlineStr">
        <is>
          <t>PASS</t>
        </is>
      </c>
      <c r="E1800" t="inlineStr">
        <is>
          <t>9.4 g/100ml</t>
        </is>
      </c>
      <c r="F1800" t="inlineStr">
        <is>
          <t>&gt;= 4.0 g/100ml</t>
        </is>
      </c>
      <c r="G1800" t="inlineStr"/>
    </row>
    <row r="1801">
      <c r="A1801" t="inlineStr">
        <is>
          <t>94</t>
        </is>
      </c>
      <c r="B1801" t="inlineStr">
        <is>
          <t>Resource Protein chocolate 200ml</t>
        </is>
      </c>
      <c r="C1801" t="inlineStr">
        <is>
          <t>volume</t>
        </is>
      </c>
      <c r="D1801" s="8" t="inlineStr">
        <is>
          <t>PASS</t>
        </is>
      </c>
      <c r="E1801" t="inlineStr">
        <is>
          <t>200.0 ml</t>
        </is>
      </c>
      <c r="F1801">
        <f> 200.0 ml</f>
        <v/>
      </c>
      <c r="G1801" t="inlineStr"/>
    </row>
    <row r="1802">
      <c r="A1802" t="inlineStr">
        <is>
          <t>94</t>
        </is>
      </c>
      <c r="B1802" t="inlineStr">
        <is>
          <t>Resource Protein chocolate 200ml</t>
        </is>
      </c>
      <c r="C1802" t="inlineStr">
        <is>
          <t>formulation</t>
        </is>
      </c>
      <c r="D1802" s="8" t="inlineStr">
        <is>
          <t>PASS</t>
        </is>
      </c>
      <c r="E1802" t="inlineStr">
        <is>
          <t>liquid</t>
        </is>
      </c>
      <c r="F1802" t="inlineStr">
        <is>
          <t>liquid</t>
        </is>
      </c>
      <c r="G1802" t="inlineStr"/>
    </row>
    <row r="1803">
      <c r="A1803" t="inlineStr">
        <is>
          <t>94</t>
        </is>
      </c>
      <c r="B1803" t="inlineStr">
        <is>
          <t>Resource 2.0 vanilla 200ml</t>
        </is>
      </c>
      <c r="C1803" t="inlineStr">
        <is>
          <t>energy</t>
        </is>
      </c>
      <c r="D1803" s="8" t="inlineStr">
        <is>
          <t>PASS</t>
        </is>
      </c>
      <c r="E1803" t="inlineStr">
        <is>
          <t>200.0 kcal/100ml</t>
        </is>
      </c>
      <c r="F1803" t="inlineStr">
        <is>
          <t>&gt;= 100.0 kcal/100ml</t>
        </is>
      </c>
      <c r="G1803" t="inlineStr"/>
    </row>
    <row r="1804">
      <c r="A1804" t="inlineStr">
        <is>
          <t>94</t>
        </is>
      </c>
      <c r="B1804" t="inlineStr">
        <is>
          <t>Resource 2.0 vanilla 200ml</t>
        </is>
      </c>
      <c r="C1804" t="inlineStr">
        <is>
          <t>protein</t>
        </is>
      </c>
      <c r="D1804" s="8" t="inlineStr">
        <is>
          <t>PASS</t>
        </is>
      </c>
      <c r="E1804" t="inlineStr">
        <is>
          <t>9.0 g/100ml</t>
        </is>
      </c>
      <c r="F1804" t="inlineStr">
        <is>
          <t>&gt;= 4.0 g/100ml</t>
        </is>
      </c>
      <c r="G1804" t="inlineStr"/>
    </row>
    <row r="1805">
      <c r="A1805" t="inlineStr">
        <is>
          <t>94</t>
        </is>
      </c>
      <c r="B1805" t="inlineStr">
        <is>
          <t>Resource 2.0 vanilla 200ml</t>
        </is>
      </c>
      <c r="C1805" t="inlineStr">
        <is>
          <t>volume</t>
        </is>
      </c>
      <c r="D1805" s="8" t="inlineStr">
        <is>
          <t>PASS</t>
        </is>
      </c>
      <c r="E1805" t="inlineStr">
        <is>
          <t>200.0 ml</t>
        </is>
      </c>
      <c r="F1805">
        <f> 200.0 ml</f>
        <v/>
      </c>
      <c r="G1805" t="inlineStr"/>
    </row>
    <row r="1806">
      <c r="A1806" t="inlineStr">
        <is>
          <t>94</t>
        </is>
      </c>
      <c r="B1806" t="inlineStr">
        <is>
          <t>Resource 2.0 vanilla 200ml</t>
        </is>
      </c>
      <c r="C1806" t="inlineStr">
        <is>
          <t>formulation</t>
        </is>
      </c>
      <c r="D1806" s="8" t="inlineStr">
        <is>
          <t>PASS</t>
        </is>
      </c>
      <c r="E1806" t="inlineStr">
        <is>
          <t>liquid</t>
        </is>
      </c>
      <c r="F1806" t="inlineStr">
        <is>
          <t>liquid</t>
        </is>
      </c>
      <c r="G1806" t="inlineStr"/>
    </row>
    <row r="1807">
      <c r="A1807" t="inlineStr">
        <is>
          <t>95</t>
        </is>
      </c>
      <c r="B1807" t="inlineStr">
        <is>
          <t>Isosource 2.0 Protein Fibre 500 ml</t>
        </is>
      </c>
      <c r="C1807" t="inlineStr">
        <is>
          <t>energy</t>
        </is>
      </c>
      <c r="D1807" s="8" t="inlineStr">
        <is>
          <t>PASS</t>
        </is>
      </c>
      <c r="E1807" t="inlineStr">
        <is>
          <t>200.0 kcal/100ml</t>
        </is>
      </c>
      <c r="F1807" t="inlineStr">
        <is>
          <t>&gt;= 200.0 kcal/100ml</t>
        </is>
      </c>
      <c r="G1807" t="inlineStr"/>
    </row>
    <row r="1808">
      <c r="A1808" t="inlineStr">
        <is>
          <t>95</t>
        </is>
      </c>
      <c r="B1808" t="inlineStr">
        <is>
          <t>Isosource 2.0 Protein Fibre 500 ml</t>
        </is>
      </c>
      <c r="C1808" t="inlineStr">
        <is>
          <t>volume</t>
        </is>
      </c>
      <c r="D1808" s="9" t="inlineStr">
        <is>
          <t>FAIL</t>
        </is>
      </c>
      <c r="E1808" t="inlineStr">
        <is>
          <t>500.0 ml</t>
        </is>
      </c>
      <c r="F1808">
        <f> 125.0 ml</f>
        <v/>
      </c>
      <c r="G1808" t="inlineStr">
        <is>
          <t>500.0 ml != 125.0 ml</t>
        </is>
      </c>
    </row>
    <row r="1809">
      <c r="A1809" t="inlineStr">
        <is>
          <t>95</t>
        </is>
      </c>
      <c r="B1809" t="inlineStr">
        <is>
          <t>Isosource 2.0 Protein Fibre 500 ml</t>
        </is>
      </c>
      <c r="C1809" t="inlineStr">
        <is>
          <t>formulation</t>
        </is>
      </c>
      <c r="D1809" s="8" t="inlineStr">
        <is>
          <t>PASS</t>
        </is>
      </c>
      <c r="E1809" t="inlineStr">
        <is>
          <t>liquid</t>
        </is>
      </c>
      <c r="F1809" t="inlineStr">
        <is>
          <t>liquid</t>
        </is>
      </c>
      <c r="G1809" t="inlineStr"/>
    </row>
    <row r="1810">
      <c r="A1810" t="inlineStr">
        <is>
          <t>95</t>
        </is>
      </c>
      <c r="B1810" t="inlineStr">
        <is>
          <t>Isosource 2.0 Protein 500 ml</t>
        </is>
      </c>
      <c r="C1810" t="inlineStr">
        <is>
          <t>energy</t>
        </is>
      </c>
      <c r="D1810" s="8" t="inlineStr">
        <is>
          <t>PASS</t>
        </is>
      </c>
      <c r="E1810" t="inlineStr">
        <is>
          <t>200.0 kcal/100ml</t>
        </is>
      </c>
      <c r="F1810" t="inlineStr">
        <is>
          <t>&gt;= 200.0 kcal/100ml</t>
        </is>
      </c>
      <c r="G1810" t="inlineStr"/>
    </row>
    <row r="1811">
      <c r="A1811" t="inlineStr">
        <is>
          <t>95</t>
        </is>
      </c>
      <c r="B1811" t="inlineStr">
        <is>
          <t>Isosource 2.0 Protein 500 ml</t>
        </is>
      </c>
      <c r="C1811" t="inlineStr">
        <is>
          <t>volume</t>
        </is>
      </c>
      <c r="D1811" s="9" t="inlineStr">
        <is>
          <t>FAIL</t>
        </is>
      </c>
      <c r="E1811" t="inlineStr">
        <is>
          <t>500.0 ml</t>
        </is>
      </c>
      <c r="F1811">
        <f> 125.0 ml</f>
        <v/>
      </c>
      <c r="G1811" t="inlineStr">
        <is>
          <t>500.0 ml != 125.0 ml</t>
        </is>
      </c>
    </row>
    <row r="1812">
      <c r="A1812" t="inlineStr">
        <is>
          <t>95</t>
        </is>
      </c>
      <c r="B1812" t="inlineStr">
        <is>
          <t>Isosource 2.0 Protein 500 ml</t>
        </is>
      </c>
      <c r="C1812" t="inlineStr">
        <is>
          <t>formulation</t>
        </is>
      </c>
      <c r="D1812" s="8" t="inlineStr">
        <is>
          <t>PASS</t>
        </is>
      </c>
      <c r="E1812" t="inlineStr">
        <is>
          <t>liquid</t>
        </is>
      </c>
      <c r="F1812" t="inlineStr">
        <is>
          <t>liquid</t>
        </is>
      </c>
      <c r="G1812" t="inlineStr"/>
    </row>
    <row r="1813">
      <c r="A1813" t="inlineStr">
        <is>
          <t>95</t>
        </is>
      </c>
      <c r="B1813" t="inlineStr">
        <is>
          <t>Peptamen 2.0 Enteral 500 ml</t>
        </is>
      </c>
      <c r="C1813" t="inlineStr">
        <is>
          <t>energy</t>
        </is>
      </c>
      <c r="D1813" s="8" t="inlineStr">
        <is>
          <t>PASS</t>
        </is>
      </c>
      <c r="E1813" t="inlineStr">
        <is>
          <t>200.0 kcal/100ml</t>
        </is>
      </c>
      <c r="F1813" t="inlineStr">
        <is>
          <t>&gt;= 200.0 kcal/100ml</t>
        </is>
      </c>
      <c r="G1813" t="inlineStr"/>
    </row>
    <row r="1814">
      <c r="A1814" t="inlineStr">
        <is>
          <t>95</t>
        </is>
      </c>
      <c r="B1814" t="inlineStr">
        <is>
          <t>Peptamen 2.0 Enteral 500 ml</t>
        </is>
      </c>
      <c r="C1814" t="inlineStr">
        <is>
          <t>volume</t>
        </is>
      </c>
      <c r="D1814" s="9" t="inlineStr">
        <is>
          <t>FAIL</t>
        </is>
      </c>
      <c r="E1814" t="inlineStr">
        <is>
          <t>500.0 ml</t>
        </is>
      </c>
      <c r="F1814">
        <f> 125.0 ml</f>
        <v/>
      </c>
      <c r="G1814" t="inlineStr">
        <is>
          <t>500.0 ml != 125.0 ml</t>
        </is>
      </c>
    </row>
    <row r="1815">
      <c r="A1815" t="inlineStr">
        <is>
          <t>95</t>
        </is>
      </c>
      <c r="B1815" t="inlineStr">
        <is>
          <t>Peptamen 2.0 Enteral 500 ml</t>
        </is>
      </c>
      <c r="C1815" t="inlineStr">
        <is>
          <t>formulation</t>
        </is>
      </c>
      <c r="D1815" s="8" t="inlineStr">
        <is>
          <t>PASS</t>
        </is>
      </c>
      <c r="E1815" t="inlineStr">
        <is>
          <t>liquid</t>
        </is>
      </c>
      <c r="F1815" t="inlineStr">
        <is>
          <t>liquid</t>
        </is>
      </c>
      <c r="G1815" t="inlineStr"/>
    </row>
    <row r="1816">
      <c r="A1816" t="inlineStr">
        <is>
          <t>96</t>
        </is>
      </c>
      <c r="B1816" t="inlineStr">
        <is>
          <t>Isosource 2.0 Protein Fibre 500 ml</t>
        </is>
      </c>
      <c r="C1816" t="inlineStr">
        <is>
          <t>energy</t>
        </is>
      </c>
      <c r="D1816" s="8" t="inlineStr">
        <is>
          <t>PASS</t>
        </is>
      </c>
      <c r="E1816" t="inlineStr">
        <is>
          <t>200.0 kcal/100ml</t>
        </is>
      </c>
      <c r="F1816" t="inlineStr">
        <is>
          <t>&gt;= 200.0 kcal/100ml</t>
        </is>
      </c>
      <c r="G1816" t="inlineStr"/>
    </row>
    <row r="1817">
      <c r="A1817" t="inlineStr">
        <is>
          <t>96</t>
        </is>
      </c>
      <c r="B1817" t="inlineStr">
        <is>
          <t>Isosource 2.0 Protein Fibre 500 ml</t>
        </is>
      </c>
      <c r="C1817" t="inlineStr">
        <is>
          <t>volume</t>
        </is>
      </c>
      <c r="D1817" s="9" t="inlineStr">
        <is>
          <t>FAIL</t>
        </is>
      </c>
      <c r="E1817" t="inlineStr">
        <is>
          <t>500.0 ml</t>
        </is>
      </c>
      <c r="F1817">
        <f> 125.0 ml</f>
        <v/>
      </c>
      <c r="G1817" t="inlineStr">
        <is>
          <t>500.0 ml != 125.0 ml</t>
        </is>
      </c>
    </row>
    <row r="1818">
      <c r="A1818" t="inlineStr">
        <is>
          <t>96</t>
        </is>
      </c>
      <c r="B1818" t="inlineStr">
        <is>
          <t>Isosource 2.0 Protein Fibre 500 ml</t>
        </is>
      </c>
      <c r="C1818" t="inlineStr">
        <is>
          <t>formulation</t>
        </is>
      </c>
      <c r="D1818" s="8" t="inlineStr">
        <is>
          <t>PASS</t>
        </is>
      </c>
      <c r="E1818" t="inlineStr">
        <is>
          <t>liquid</t>
        </is>
      </c>
      <c r="F1818" t="inlineStr">
        <is>
          <t>liquid</t>
        </is>
      </c>
      <c r="G1818" t="inlineStr"/>
    </row>
    <row r="1819">
      <c r="A1819" t="inlineStr">
        <is>
          <t>96</t>
        </is>
      </c>
      <c r="B1819" t="inlineStr">
        <is>
          <t>Isosource 2.0 Protein 500 ml</t>
        </is>
      </c>
      <c r="C1819" t="inlineStr">
        <is>
          <t>energy</t>
        </is>
      </c>
      <c r="D1819" s="8" t="inlineStr">
        <is>
          <t>PASS</t>
        </is>
      </c>
      <c r="E1819" t="inlineStr">
        <is>
          <t>200.0 kcal/100ml</t>
        </is>
      </c>
      <c r="F1819" t="inlineStr">
        <is>
          <t>&gt;= 200.0 kcal/100ml</t>
        </is>
      </c>
      <c r="G1819" t="inlineStr"/>
    </row>
    <row r="1820">
      <c r="A1820" t="inlineStr">
        <is>
          <t>96</t>
        </is>
      </c>
      <c r="B1820" t="inlineStr">
        <is>
          <t>Isosource 2.0 Protein 500 ml</t>
        </is>
      </c>
      <c r="C1820" t="inlineStr">
        <is>
          <t>volume</t>
        </is>
      </c>
      <c r="D1820" s="9" t="inlineStr">
        <is>
          <t>FAIL</t>
        </is>
      </c>
      <c r="E1820" t="inlineStr">
        <is>
          <t>500.0 ml</t>
        </is>
      </c>
      <c r="F1820">
        <f> 125.0 ml</f>
        <v/>
      </c>
      <c r="G1820" t="inlineStr">
        <is>
          <t>500.0 ml != 125.0 ml</t>
        </is>
      </c>
    </row>
    <row r="1821">
      <c r="A1821" t="inlineStr">
        <is>
          <t>96</t>
        </is>
      </c>
      <c r="B1821" t="inlineStr">
        <is>
          <t>Isosource 2.0 Protein 500 ml</t>
        </is>
      </c>
      <c r="C1821" t="inlineStr">
        <is>
          <t>formulation</t>
        </is>
      </c>
      <c r="D1821" s="8" t="inlineStr">
        <is>
          <t>PASS</t>
        </is>
      </c>
      <c r="E1821" t="inlineStr">
        <is>
          <t>liquid</t>
        </is>
      </c>
      <c r="F1821" t="inlineStr">
        <is>
          <t>liquid</t>
        </is>
      </c>
      <c r="G1821" t="inlineStr"/>
    </row>
    <row r="1822">
      <c r="A1822" t="inlineStr">
        <is>
          <t>96</t>
        </is>
      </c>
      <c r="B1822" t="inlineStr">
        <is>
          <t>Peptamen 2.0 Enteral 500 ml</t>
        </is>
      </c>
      <c r="C1822" t="inlineStr">
        <is>
          <t>energy</t>
        </is>
      </c>
      <c r="D1822" s="8" t="inlineStr">
        <is>
          <t>PASS</t>
        </is>
      </c>
      <c r="E1822" t="inlineStr">
        <is>
          <t>200.0 kcal/100ml</t>
        </is>
      </c>
      <c r="F1822" t="inlineStr">
        <is>
          <t>&gt;= 200.0 kcal/100ml</t>
        </is>
      </c>
      <c r="G1822" t="inlineStr"/>
    </row>
    <row r="1823">
      <c r="A1823" t="inlineStr">
        <is>
          <t>96</t>
        </is>
      </c>
      <c r="B1823" t="inlineStr">
        <is>
          <t>Peptamen 2.0 Enteral 500 ml</t>
        </is>
      </c>
      <c r="C1823" t="inlineStr">
        <is>
          <t>volume</t>
        </is>
      </c>
      <c r="D1823" s="9" t="inlineStr">
        <is>
          <t>FAIL</t>
        </is>
      </c>
      <c r="E1823" t="inlineStr">
        <is>
          <t>500.0 ml</t>
        </is>
      </c>
      <c r="F1823">
        <f> 125.0 ml</f>
        <v/>
      </c>
      <c r="G1823" t="inlineStr">
        <is>
          <t>500.0 ml != 125.0 ml</t>
        </is>
      </c>
    </row>
    <row r="1824">
      <c r="A1824" t="inlineStr">
        <is>
          <t>96</t>
        </is>
      </c>
      <c r="B1824" t="inlineStr">
        <is>
          <t>Peptamen 2.0 Enteral 500 ml</t>
        </is>
      </c>
      <c r="C1824" t="inlineStr">
        <is>
          <t>formulation</t>
        </is>
      </c>
      <c r="D1824" s="8" t="inlineStr">
        <is>
          <t>PASS</t>
        </is>
      </c>
      <c r="E1824" t="inlineStr">
        <is>
          <t>liquid</t>
        </is>
      </c>
      <c r="F1824" t="inlineStr">
        <is>
          <t>liquid</t>
        </is>
      </c>
      <c r="G1824" t="inlineStr"/>
    </row>
    <row r="1825">
      <c r="A1825" t="inlineStr">
        <is>
          <t>97</t>
        </is>
      </c>
      <c r="B1825" t="inlineStr">
        <is>
          <t>Althera HMO powder 400g</t>
        </is>
      </c>
      <c r="C1825" t="inlineStr">
        <is>
          <t>contains_fiber</t>
        </is>
      </c>
      <c r="D1825" s="8" t="inlineStr">
        <is>
          <t>PASS</t>
        </is>
      </c>
      <c r="E1825" t="inlineStr">
        <is>
          <t>fiber=0.15 g/100ml</t>
        </is>
      </c>
      <c r="F1825" t="inlineStr">
        <is>
          <t>contains fiber</t>
        </is>
      </c>
      <c r="G1825" t="inlineStr"/>
    </row>
    <row r="1826">
      <c r="A1826" t="inlineStr">
        <is>
          <t>97</t>
        </is>
      </c>
      <c r="B1826" t="inlineStr">
        <is>
          <t>Althera HMO powder 400g</t>
        </is>
      </c>
      <c r="C1826" t="inlineStr">
        <is>
          <t>gluten_free</t>
        </is>
      </c>
      <c r="D1826" s="8" t="inlineStr">
        <is>
          <t>PASS</t>
        </is>
      </c>
      <c r="E1826" t="inlineStr">
        <is>
          <t>True</t>
        </is>
      </c>
      <c r="F1826" t="inlineStr">
        <is>
          <t>True</t>
        </is>
      </c>
      <c r="G1826" t="inlineStr"/>
    </row>
    <row r="1827">
      <c r="A1827" t="inlineStr">
        <is>
          <t>97</t>
        </is>
      </c>
      <c r="B1827" t="inlineStr">
        <is>
          <t>Althera HMO powder 400g</t>
        </is>
      </c>
      <c r="C1827" t="inlineStr">
        <is>
          <t>formulation</t>
        </is>
      </c>
      <c r="D1827" s="8" t="inlineStr">
        <is>
          <t>PASS</t>
        </is>
      </c>
      <c r="E1827" t="inlineStr">
        <is>
          <t>powder</t>
        </is>
      </c>
      <c r="F1827" t="inlineStr">
        <is>
          <t>powder</t>
        </is>
      </c>
      <c r="G1827" t="inlineStr"/>
    </row>
    <row r="1828">
      <c r="A1828" t="inlineStr">
        <is>
          <t>97</t>
        </is>
      </c>
      <c r="B1828" t="inlineStr">
        <is>
          <t>Alfamino HMO powder 400g</t>
        </is>
      </c>
      <c r="C1828" t="inlineStr">
        <is>
          <t>contains_fiber</t>
        </is>
      </c>
      <c r="D1828" s="8" t="inlineStr">
        <is>
          <t>PASS</t>
        </is>
      </c>
      <c r="E1828" t="inlineStr">
        <is>
          <t>fiber=0.15 g/100ml</t>
        </is>
      </c>
      <c r="F1828" t="inlineStr">
        <is>
          <t>contains fiber</t>
        </is>
      </c>
      <c r="G1828" t="inlineStr"/>
    </row>
    <row r="1829">
      <c r="A1829" t="inlineStr">
        <is>
          <t>97</t>
        </is>
      </c>
      <c r="B1829" t="inlineStr">
        <is>
          <t>Alfamino HMO powder 400g</t>
        </is>
      </c>
      <c r="C1829" t="inlineStr">
        <is>
          <t>gluten_free</t>
        </is>
      </c>
      <c r="D1829" s="8" t="inlineStr">
        <is>
          <t>PASS</t>
        </is>
      </c>
      <c r="E1829" t="inlineStr">
        <is>
          <t>True</t>
        </is>
      </c>
      <c r="F1829" t="inlineStr">
        <is>
          <t>True</t>
        </is>
      </c>
      <c r="G1829" t="inlineStr"/>
    </row>
    <row r="1830">
      <c r="A1830" t="inlineStr">
        <is>
          <t>97</t>
        </is>
      </c>
      <c r="B1830" t="inlineStr">
        <is>
          <t>Alfamino HMO powder 400g</t>
        </is>
      </c>
      <c r="C1830" t="inlineStr">
        <is>
          <t>formulation</t>
        </is>
      </c>
      <c r="D1830" s="8" t="inlineStr">
        <is>
          <t>PASS</t>
        </is>
      </c>
      <c r="E1830" t="inlineStr">
        <is>
          <t>powder</t>
        </is>
      </c>
      <c r="F1830" t="inlineStr">
        <is>
          <t>powder</t>
        </is>
      </c>
      <c r="G1830" t="inlineStr"/>
    </row>
    <row r="1831">
      <c r="A1831" t="inlineStr">
        <is>
          <t>97</t>
        </is>
      </c>
      <c r="B1831" t="inlineStr">
        <is>
          <t>Alfaré HMO powder 400g</t>
        </is>
      </c>
      <c r="C1831" t="inlineStr">
        <is>
          <t>contains_fiber</t>
        </is>
      </c>
      <c r="D1831" s="8" t="inlineStr">
        <is>
          <t>PASS</t>
        </is>
      </c>
      <c r="E1831" t="inlineStr">
        <is>
          <t>fiber=0.15 g/100ml</t>
        </is>
      </c>
      <c r="F1831" t="inlineStr">
        <is>
          <t>contains fiber</t>
        </is>
      </c>
      <c r="G1831" t="inlineStr"/>
    </row>
    <row r="1832">
      <c r="A1832" t="inlineStr">
        <is>
          <t>97</t>
        </is>
      </c>
      <c r="B1832" t="inlineStr">
        <is>
          <t>Alfaré HMO powder 400g</t>
        </is>
      </c>
      <c r="C1832" t="inlineStr">
        <is>
          <t>gluten_free</t>
        </is>
      </c>
      <c r="D1832" s="8" t="inlineStr">
        <is>
          <t>PASS</t>
        </is>
      </c>
      <c r="E1832" t="inlineStr">
        <is>
          <t>True</t>
        </is>
      </c>
      <c r="F1832" t="inlineStr">
        <is>
          <t>True</t>
        </is>
      </c>
      <c r="G1832" t="inlineStr"/>
    </row>
    <row r="1833">
      <c r="A1833" t="inlineStr">
        <is>
          <t>97</t>
        </is>
      </c>
      <c r="B1833" t="inlineStr">
        <is>
          <t>Alfaré HMO powder 400g</t>
        </is>
      </c>
      <c r="C1833" t="inlineStr">
        <is>
          <t>formulation</t>
        </is>
      </c>
      <c r="D1833" s="8" t="inlineStr">
        <is>
          <t>PASS</t>
        </is>
      </c>
      <c r="E1833" t="inlineStr">
        <is>
          <t>powder</t>
        </is>
      </c>
      <c r="F1833" t="inlineStr">
        <is>
          <t>powder</t>
        </is>
      </c>
      <c r="G1833" t="inlineStr"/>
    </row>
    <row r="1834">
      <c r="A1834" t="inlineStr">
        <is>
          <t>98</t>
        </is>
      </c>
      <c r="B1834" t="inlineStr">
        <is>
          <t>Isosource Standard 500 ml</t>
        </is>
      </c>
      <c r="C1834" t="inlineStr">
        <is>
          <t>energy</t>
        </is>
      </c>
      <c r="D1834" s="9" t="inlineStr">
        <is>
          <t>FAIL</t>
        </is>
      </c>
      <c r="E1834" t="inlineStr">
        <is>
          <t>103.0 kcal/100ml</t>
        </is>
      </c>
      <c r="F1834" t="inlineStr">
        <is>
          <t>&gt;= 240.0 kcal/100ml</t>
        </is>
      </c>
      <c r="G1834" t="inlineStr">
        <is>
          <t>103.0 does not satisfy &gt;= 240.0</t>
        </is>
      </c>
    </row>
    <row r="1835">
      <c r="A1835" t="inlineStr">
        <is>
          <t>98</t>
        </is>
      </c>
      <c r="B1835" t="inlineStr">
        <is>
          <t>Isosource Standard 500 ml</t>
        </is>
      </c>
      <c r="C1835" t="inlineStr">
        <is>
          <t>volume</t>
        </is>
      </c>
      <c r="D1835" s="9" t="inlineStr">
        <is>
          <t>FAIL</t>
        </is>
      </c>
      <c r="E1835" t="inlineStr">
        <is>
          <t>500.0 ml</t>
        </is>
      </c>
      <c r="F1835">
        <f> 125.0 ml</f>
        <v/>
      </c>
      <c r="G1835" t="inlineStr">
        <is>
          <t>500.0 ml != 125.0 ml</t>
        </is>
      </c>
    </row>
    <row r="1836">
      <c r="A1836" t="inlineStr">
        <is>
          <t>98</t>
        </is>
      </c>
      <c r="B1836" t="inlineStr">
        <is>
          <t>Isosource Standard 500 ml</t>
        </is>
      </c>
      <c r="C1836" t="inlineStr">
        <is>
          <t>formulation</t>
        </is>
      </c>
      <c r="D1836" s="8" t="inlineStr">
        <is>
          <t>PASS</t>
        </is>
      </c>
      <c r="E1836" t="inlineStr">
        <is>
          <t>liquid</t>
        </is>
      </c>
      <c r="F1836" t="inlineStr">
        <is>
          <t>liquid</t>
        </is>
      </c>
      <c r="G1836" t="inlineStr"/>
    </row>
    <row r="1837">
      <c r="A1837" t="inlineStr">
        <is>
          <t>98</t>
        </is>
      </c>
      <c r="B1837" t="inlineStr">
        <is>
          <t>Isosource Standard 1000 ml</t>
        </is>
      </c>
      <c r="C1837" t="inlineStr">
        <is>
          <t>energy</t>
        </is>
      </c>
      <c r="D1837" s="9" t="inlineStr">
        <is>
          <t>FAIL</t>
        </is>
      </c>
      <c r="E1837" t="inlineStr">
        <is>
          <t>103.0 kcal/100ml</t>
        </is>
      </c>
      <c r="F1837" t="inlineStr">
        <is>
          <t>&gt;= 240.0 kcal/100ml</t>
        </is>
      </c>
      <c r="G1837" t="inlineStr">
        <is>
          <t>103.0 does not satisfy &gt;= 240.0</t>
        </is>
      </c>
    </row>
    <row r="1838">
      <c r="A1838" t="inlineStr">
        <is>
          <t>98</t>
        </is>
      </c>
      <c r="B1838" t="inlineStr">
        <is>
          <t>Isosource Standard 1000 ml</t>
        </is>
      </c>
      <c r="C1838" t="inlineStr">
        <is>
          <t>volume</t>
        </is>
      </c>
      <c r="D1838" s="9" t="inlineStr">
        <is>
          <t>FAIL</t>
        </is>
      </c>
      <c r="E1838" t="inlineStr">
        <is>
          <t>1000.0 ml</t>
        </is>
      </c>
      <c r="F1838">
        <f> 125.0 ml</f>
        <v/>
      </c>
      <c r="G1838" t="inlineStr">
        <is>
          <t>1000.0 ml != 125.0 ml</t>
        </is>
      </c>
    </row>
    <row r="1839">
      <c r="A1839" t="inlineStr">
        <is>
          <t>98</t>
        </is>
      </c>
      <c r="B1839" t="inlineStr">
        <is>
          <t>Isosource Standard 1000 ml</t>
        </is>
      </c>
      <c r="C1839" t="inlineStr">
        <is>
          <t>formulation</t>
        </is>
      </c>
      <c r="D1839" s="8" t="inlineStr">
        <is>
          <t>PASS</t>
        </is>
      </c>
      <c r="E1839" t="inlineStr">
        <is>
          <t>liquid</t>
        </is>
      </c>
      <c r="F1839" t="inlineStr">
        <is>
          <t>liquid</t>
        </is>
      </c>
      <c r="G1839" t="inlineStr"/>
    </row>
    <row r="1840">
      <c r="A1840" t="inlineStr">
        <is>
          <t>98</t>
        </is>
      </c>
      <c r="B1840" t="inlineStr">
        <is>
          <t>Isosource Standard Fibre 500 ml</t>
        </is>
      </c>
      <c r="C1840" t="inlineStr">
        <is>
          <t>energy</t>
        </is>
      </c>
      <c r="D1840" s="9" t="inlineStr">
        <is>
          <t>FAIL</t>
        </is>
      </c>
      <c r="E1840" t="inlineStr">
        <is>
          <t>103.0 kcal/100ml</t>
        </is>
      </c>
      <c r="F1840" t="inlineStr">
        <is>
          <t>&gt;= 240.0 kcal/100ml</t>
        </is>
      </c>
      <c r="G1840" t="inlineStr">
        <is>
          <t>103.0 does not satisfy &gt;= 240.0</t>
        </is>
      </c>
    </row>
    <row r="1841">
      <c r="A1841" t="inlineStr">
        <is>
          <t>98</t>
        </is>
      </c>
      <c r="B1841" t="inlineStr">
        <is>
          <t>Isosource Standard Fibre 500 ml</t>
        </is>
      </c>
      <c r="C1841" t="inlineStr">
        <is>
          <t>volume</t>
        </is>
      </c>
      <c r="D1841" s="9" t="inlineStr">
        <is>
          <t>FAIL</t>
        </is>
      </c>
      <c r="E1841" t="inlineStr">
        <is>
          <t>500.0 ml</t>
        </is>
      </c>
      <c r="F1841">
        <f> 125.0 ml</f>
        <v/>
      </c>
      <c r="G1841" t="inlineStr">
        <is>
          <t>500.0 ml != 125.0 ml</t>
        </is>
      </c>
    </row>
    <row r="1842">
      <c r="A1842" t="inlineStr">
        <is>
          <t>98</t>
        </is>
      </c>
      <c r="B1842" t="inlineStr">
        <is>
          <t>Isosource Standard Fibre 500 ml</t>
        </is>
      </c>
      <c r="C1842" t="inlineStr">
        <is>
          <t>formulation</t>
        </is>
      </c>
      <c r="D1842" s="8" t="inlineStr">
        <is>
          <t>PASS</t>
        </is>
      </c>
      <c r="E1842" t="inlineStr">
        <is>
          <t>liquid</t>
        </is>
      </c>
      <c r="F1842" t="inlineStr">
        <is>
          <t>liquid</t>
        </is>
      </c>
      <c r="G1842" t="inlineStr"/>
    </row>
    <row r="1843">
      <c r="A1843" t="inlineStr">
        <is>
          <t>99</t>
        </is>
      </c>
      <c r="B1843" t="inlineStr">
        <is>
          <t>Isosource Standard Fibre 500 ml</t>
        </is>
      </c>
      <c r="C1843" t="inlineStr">
        <is>
          <t>carbohydrates</t>
        </is>
      </c>
      <c r="D1843" s="9" t="inlineStr">
        <is>
          <t>FAIL</t>
        </is>
      </c>
      <c r="E1843" t="inlineStr">
        <is>
          <t>13.0 g/100ml</t>
        </is>
      </c>
      <c r="F1843">
        <f> 16.9 g/100ml</f>
        <v/>
      </c>
      <c r="G1843" t="inlineStr">
        <is>
          <t>13.0 does not satisfy = 16.9</t>
        </is>
      </c>
    </row>
    <row r="1844">
      <c r="A1844" t="inlineStr">
        <is>
          <t>99</t>
        </is>
      </c>
      <c r="B1844" t="inlineStr">
        <is>
          <t>Isosource Standard Fibre 500 ml</t>
        </is>
      </c>
      <c r="C1844" t="inlineStr">
        <is>
          <t>volume</t>
        </is>
      </c>
      <c r="D1844" s="8" t="inlineStr">
        <is>
          <t>PASS</t>
        </is>
      </c>
      <c r="E1844" t="inlineStr">
        <is>
          <t>500.0 ml</t>
        </is>
      </c>
      <c r="F1844">
        <f> 500.0 ml</f>
        <v/>
      </c>
      <c r="G1844" t="inlineStr"/>
    </row>
    <row r="1845">
      <c r="A1845" t="inlineStr">
        <is>
          <t>99</t>
        </is>
      </c>
      <c r="B1845" t="inlineStr">
        <is>
          <t>Isosource Standard Fibre 500 ml</t>
        </is>
      </c>
      <c r="C1845" t="inlineStr">
        <is>
          <t>contains_fiber</t>
        </is>
      </c>
      <c r="D1845" s="8" t="inlineStr">
        <is>
          <t>PASS</t>
        </is>
      </c>
      <c r="E1845" t="inlineStr">
        <is>
          <t>fiber=1.5 g/100ml</t>
        </is>
      </c>
      <c r="F1845" t="inlineStr">
        <is>
          <t>contains fiber</t>
        </is>
      </c>
      <c r="G1845" t="inlineStr"/>
    </row>
    <row r="1846">
      <c r="A1846" t="inlineStr">
        <is>
          <t>99</t>
        </is>
      </c>
      <c r="B1846" t="inlineStr">
        <is>
          <t>Isosource Standard Fibre 500 ml</t>
        </is>
      </c>
      <c r="C1846" t="inlineStr">
        <is>
          <t>gluten_free</t>
        </is>
      </c>
      <c r="D1846" s="8" t="inlineStr">
        <is>
          <t>PASS</t>
        </is>
      </c>
      <c r="E1846" t="inlineStr">
        <is>
          <t>True</t>
        </is>
      </c>
      <c r="F1846" t="inlineStr">
        <is>
          <t>True</t>
        </is>
      </c>
      <c r="G1846" t="inlineStr"/>
    </row>
    <row r="1847">
      <c r="A1847" t="inlineStr">
        <is>
          <t>99</t>
        </is>
      </c>
      <c r="B1847" t="inlineStr">
        <is>
          <t>Isosource Standard Fibre 500 ml</t>
        </is>
      </c>
      <c r="C1847" t="inlineStr">
        <is>
          <t>lactose_free</t>
        </is>
      </c>
      <c r="D1847" s="8" t="inlineStr">
        <is>
          <t>PASS</t>
        </is>
      </c>
      <c r="E1847" t="inlineStr">
        <is>
          <t>True</t>
        </is>
      </c>
      <c r="F1847" t="inlineStr">
        <is>
          <t>True</t>
        </is>
      </c>
      <c r="G1847" t="inlineStr"/>
    </row>
    <row r="1848">
      <c r="A1848" t="inlineStr">
        <is>
          <t>99</t>
        </is>
      </c>
      <c r="B1848" t="inlineStr">
        <is>
          <t>Isosource Standard Fibre 500 ml</t>
        </is>
      </c>
      <c r="C1848" t="inlineStr">
        <is>
          <t>nutritionally_complete</t>
        </is>
      </c>
      <c r="D1848" s="10" t="inlineStr">
        <is>
          <t>UNKNOWN</t>
        </is>
      </c>
      <c r="E1848" t="inlineStr">
        <is>
          <t>N/A</t>
        </is>
      </c>
      <c r="F1848" t="inlineStr">
        <is>
          <t>True</t>
        </is>
      </c>
      <c r="G1848" t="inlineStr">
        <is>
          <t>Cannot determine 'nutritionally_complete' for this product</t>
        </is>
      </c>
    </row>
    <row r="1849">
      <c r="A1849" t="inlineStr">
        <is>
          <t>99</t>
        </is>
      </c>
      <c r="B1849" t="inlineStr">
        <is>
          <t>Isosource Standard Fibre 500 ml</t>
        </is>
      </c>
      <c r="C1849" t="inlineStr">
        <is>
          <t>formulation</t>
        </is>
      </c>
      <c r="D1849" s="8" t="inlineStr">
        <is>
          <t>PASS</t>
        </is>
      </c>
      <c r="E1849" t="inlineStr">
        <is>
          <t>liquid</t>
        </is>
      </c>
      <c r="F1849" t="inlineStr">
        <is>
          <t>liquid</t>
        </is>
      </c>
      <c r="G1849" t="inlineStr"/>
    </row>
    <row r="1850">
      <c r="A1850" t="inlineStr">
        <is>
          <t>99</t>
        </is>
      </c>
      <c r="B1850" t="inlineStr">
        <is>
          <t>Isosource Standard Fibre 500 ml</t>
        </is>
      </c>
      <c r="C1850" t="inlineStr">
        <is>
          <t>route</t>
        </is>
      </c>
      <c r="D1850" s="8" t="inlineStr">
        <is>
          <t>PASS</t>
        </is>
      </c>
      <c r="E1850" t="inlineStr">
        <is>
          <t>enteral</t>
        </is>
      </c>
      <c r="F1850" t="inlineStr">
        <is>
          <t>enteral</t>
        </is>
      </c>
      <c r="G1850" t="inlineStr"/>
    </row>
    <row r="1851">
      <c r="A1851" t="inlineStr">
        <is>
          <t>99</t>
        </is>
      </c>
      <c r="B1851" t="inlineStr">
        <is>
          <t>Isosource Energy Fibre 500 ml</t>
        </is>
      </c>
      <c r="C1851" t="inlineStr">
        <is>
          <t>carbohydrates</t>
        </is>
      </c>
      <c r="D1851" s="9" t="inlineStr">
        <is>
          <t>FAIL</t>
        </is>
      </c>
      <c r="E1851" t="inlineStr">
        <is>
          <t>18.8 g/100ml</t>
        </is>
      </c>
      <c r="F1851">
        <f> 16.9 g/100ml</f>
        <v/>
      </c>
      <c r="G1851" t="inlineStr">
        <is>
          <t>18.8 does not satisfy = 16.9</t>
        </is>
      </c>
    </row>
    <row r="1852">
      <c r="A1852" t="inlineStr">
        <is>
          <t>99</t>
        </is>
      </c>
      <c r="B1852" t="inlineStr">
        <is>
          <t>Isosource Energy Fibre 500 ml</t>
        </is>
      </c>
      <c r="C1852" t="inlineStr">
        <is>
          <t>volume</t>
        </is>
      </c>
      <c r="D1852" s="8" t="inlineStr">
        <is>
          <t>PASS</t>
        </is>
      </c>
      <c r="E1852" t="inlineStr">
        <is>
          <t>500.0 ml</t>
        </is>
      </c>
      <c r="F1852">
        <f> 500.0 ml</f>
        <v/>
      </c>
      <c r="G1852" t="inlineStr"/>
    </row>
    <row r="1853">
      <c r="A1853" t="inlineStr">
        <is>
          <t>99</t>
        </is>
      </c>
      <c r="B1853" t="inlineStr">
        <is>
          <t>Isosource Energy Fibre 500 ml</t>
        </is>
      </c>
      <c r="C1853" t="inlineStr">
        <is>
          <t>contains_fiber</t>
        </is>
      </c>
      <c r="D1853" s="8" t="inlineStr">
        <is>
          <t>PASS</t>
        </is>
      </c>
      <c r="E1853" t="inlineStr">
        <is>
          <t>fiber=1.5 g/100ml</t>
        </is>
      </c>
      <c r="F1853" t="inlineStr">
        <is>
          <t>contains fiber</t>
        </is>
      </c>
      <c r="G1853" t="inlineStr"/>
    </row>
    <row r="1854">
      <c r="A1854" t="inlineStr">
        <is>
          <t>99</t>
        </is>
      </c>
      <c r="B1854" t="inlineStr">
        <is>
          <t>Isosource Energy Fibre 500 ml</t>
        </is>
      </c>
      <c r="C1854" t="inlineStr">
        <is>
          <t>gluten_free</t>
        </is>
      </c>
      <c r="D1854" s="8" t="inlineStr">
        <is>
          <t>PASS</t>
        </is>
      </c>
      <c r="E1854" t="inlineStr">
        <is>
          <t>True</t>
        </is>
      </c>
      <c r="F1854" t="inlineStr">
        <is>
          <t>True</t>
        </is>
      </c>
      <c r="G1854" t="inlineStr"/>
    </row>
    <row r="1855">
      <c r="A1855" t="inlineStr">
        <is>
          <t>99</t>
        </is>
      </c>
      <c r="B1855" t="inlineStr">
        <is>
          <t>Isosource Energy Fibre 500 ml</t>
        </is>
      </c>
      <c r="C1855" t="inlineStr">
        <is>
          <t>lactose_free</t>
        </is>
      </c>
      <c r="D1855" s="8" t="inlineStr">
        <is>
          <t>PASS</t>
        </is>
      </c>
      <c r="E1855" t="inlineStr">
        <is>
          <t>True</t>
        </is>
      </c>
      <c r="F1855" t="inlineStr">
        <is>
          <t>True</t>
        </is>
      </c>
      <c r="G1855" t="inlineStr"/>
    </row>
    <row r="1856">
      <c r="A1856" t="inlineStr">
        <is>
          <t>99</t>
        </is>
      </c>
      <c r="B1856" t="inlineStr">
        <is>
          <t>Isosource Energy Fibre 500 ml</t>
        </is>
      </c>
      <c r="C1856" t="inlineStr">
        <is>
          <t>nutritionally_complete</t>
        </is>
      </c>
      <c r="D1856" s="10" t="inlineStr">
        <is>
          <t>UNKNOWN</t>
        </is>
      </c>
      <c r="E1856" t="inlineStr">
        <is>
          <t>N/A</t>
        </is>
      </c>
      <c r="F1856" t="inlineStr">
        <is>
          <t>True</t>
        </is>
      </c>
      <c r="G1856" t="inlineStr">
        <is>
          <t>Cannot determine 'nutritionally_complete' for this product</t>
        </is>
      </c>
    </row>
    <row r="1857">
      <c r="A1857" t="inlineStr">
        <is>
          <t>99</t>
        </is>
      </c>
      <c r="B1857" t="inlineStr">
        <is>
          <t>Isosource Energy Fibre 500 ml</t>
        </is>
      </c>
      <c r="C1857" t="inlineStr">
        <is>
          <t>formulation</t>
        </is>
      </c>
      <c r="D1857" s="8" t="inlineStr">
        <is>
          <t>PASS</t>
        </is>
      </c>
      <c r="E1857" t="inlineStr">
        <is>
          <t>liquid</t>
        </is>
      </c>
      <c r="F1857" t="inlineStr">
        <is>
          <t>liquid</t>
        </is>
      </c>
      <c r="G1857" t="inlineStr"/>
    </row>
    <row r="1858">
      <c r="A1858" t="inlineStr">
        <is>
          <t>99</t>
        </is>
      </c>
      <c r="B1858" t="inlineStr">
        <is>
          <t>Isosource Energy Fibre 500 ml</t>
        </is>
      </c>
      <c r="C1858" t="inlineStr">
        <is>
          <t>route</t>
        </is>
      </c>
      <c r="D1858" s="8" t="inlineStr">
        <is>
          <t>PASS</t>
        </is>
      </c>
      <c r="E1858" t="inlineStr">
        <is>
          <t>enteral</t>
        </is>
      </c>
      <c r="F1858" t="inlineStr">
        <is>
          <t>enteral</t>
        </is>
      </c>
      <c r="G1858" t="inlineStr"/>
    </row>
    <row r="1859">
      <c r="A1859" t="inlineStr">
        <is>
          <t>99</t>
        </is>
      </c>
      <c r="B1859" t="inlineStr">
        <is>
          <t>Isosource Protein 500 ml</t>
        </is>
      </c>
      <c r="C1859" t="inlineStr">
        <is>
          <t>carbohydrates</t>
        </is>
      </c>
      <c r="D1859" s="8" t="inlineStr">
        <is>
          <t>PASS</t>
        </is>
      </c>
      <c r="E1859" t="inlineStr">
        <is>
          <t>16.0 g/100ml</t>
        </is>
      </c>
      <c r="F1859">
        <f> 16.9 g/100ml</f>
        <v/>
      </c>
      <c r="G1859" t="inlineStr"/>
    </row>
    <row r="1860">
      <c r="A1860" t="inlineStr">
        <is>
          <t>99</t>
        </is>
      </c>
      <c r="B1860" t="inlineStr">
        <is>
          <t>Isosource Protein 500 ml</t>
        </is>
      </c>
      <c r="C1860" t="inlineStr">
        <is>
          <t>volume</t>
        </is>
      </c>
      <c r="D1860" s="8" t="inlineStr">
        <is>
          <t>PASS</t>
        </is>
      </c>
      <c r="E1860" t="inlineStr">
        <is>
          <t>500.0 ml</t>
        </is>
      </c>
      <c r="F1860">
        <f> 500.0 ml</f>
        <v/>
      </c>
      <c r="G1860" t="inlineStr"/>
    </row>
    <row r="1861">
      <c r="A1861" t="inlineStr">
        <is>
          <t>99</t>
        </is>
      </c>
      <c r="B1861" t="inlineStr">
        <is>
          <t>Isosource Protein 500 ml</t>
        </is>
      </c>
      <c r="C1861" t="inlineStr">
        <is>
          <t>contains_fiber</t>
        </is>
      </c>
      <c r="D1861" s="9" t="inlineStr">
        <is>
          <t>FAIL</t>
        </is>
      </c>
      <c r="E1861" t="inlineStr">
        <is>
          <t>fiber=0.0 g/100ml</t>
        </is>
      </c>
      <c r="F1861" t="inlineStr">
        <is>
          <t>contains fiber</t>
        </is>
      </c>
      <c r="G1861" t="inlineStr">
        <is>
          <t>Product has no/minimal fiber</t>
        </is>
      </c>
    </row>
    <row r="1862">
      <c r="A1862" t="inlineStr">
        <is>
          <t>99</t>
        </is>
      </c>
      <c r="B1862" t="inlineStr">
        <is>
          <t>Isosource Protein 500 ml</t>
        </is>
      </c>
      <c r="C1862" t="inlineStr">
        <is>
          <t>gluten_free</t>
        </is>
      </c>
      <c r="D1862" s="8" t="inlineStr">
        <is>
          <t>PASS</t>
        </is>
      </c>
      <c r="E1862" t="inlineStr">
        <is>
          <t>True</t>
        </is>
      </c>
      <c r="F1862" t="inlineStr">
        <is>
          <t>True</t>
        </is>
      </c>
      <c r="G1862" t="inlineStr"/>
    </row>
    <row r="1863">
      <c r="A1863" t="inlineStr">
        <is>
          <t>99</t>
        </is>
      </c>
      <c r="B1863" t="inlineStr">
        <is>
          <t>Isosource Protein 500 ml</t>
        </is>
      </c>
      <c r="C1863" t="inlineStr">
        <is>
          <t>lactose_free</t>
        </is>
      </c>
      <c r="D1863" s="8" t="inlineStr">
        <is>
          <t>PASS</t>
        </is>
      </c>
      <c r="E1863" t="inlineStr">
        <is>
          <t>True</t>
        </is>
      </c>
      <c r="F1863" t="inlineStr">
        <is>
          <t>True</t>
        </is>
      </c>
      <c r="G1863" t="inlineStr"/>
    </row>
    <row r="1864">
      <c r="A1864" t="inlineStr">
        <is>
          <t>99</t>
        </is>
      </c>
      <c r="B1864" t="inlineStr">
        <is>
          <t>Isosource Protein 500 ml</t>
        </is>
      </c>
      <c r="C1864" t="inlineStr">
        <is>
          <t>nutritionally_complete</t>
        </is>
      </c>
      <c r="D1864" s="10" t="inlineStr">
        <is>
          <t>UNKNOWN</t>
        </is>
      </c>
      <c r="E1864" t="inlineStr">
        <is>
          <t>N/A</t>
        </is>
      </c>
      <c r="F1864" t="inlineStr">
        <is>
          <t>True</t>
        </is>
      </c>
      <c r="G1864" t="inlineStr">
        <is>
          <t>Cannot determine 'nutritionally_complete' for this product</t>
        </is>
      </c>
    </row>
    <row r="1865">
      <c r="A1865" t="inlineStr">
        <is>
          <t>99</t>
        </is>
      </c>
      <c r="B1865" t="inlineStr">
        <is>
          <t>Isosource Protein 500 ml</t>
        </is>
      </c>
      <c r="C1865" t="inlineStr">
        <is>
          <t>formulation</t>
        </is>
      </c>
      <c r="D1865" s="8" t="inlineStr">
        <is>
          <t>PASS</t>
        </is>
      </c>
      <c r="E1865" t="inlineStr">
        <is>
          <t>liquid</t>
        </is>
      </c>
      <c r="F1865" t="inlineStr">
        <is>
          <t>liquid</t>
        </is>
      </c>
      <c r="G1865" t="inlineStr"/>
    </row>
    <row r="1866">
      <c r="A1866" t="inlineStr">
        <is>
          <t>99</t>
        </is>
      </c>
      <c r="B1866" t="inlineStr">
        <is>
          <t>Isosource Protein 500 ml</t>
        </is>
      </c>
      <c r="C1866" t="inlineStr">
        <is>
          <t>route</t>
        </is>
      </c>
      <c r="D1866" s="8" t="inlineStr">
        <is>
          <t>PASS</t>
        </is>
      </c>
      <c r="E1866" t="inlineStr">
        <is>
          <t>enteral</t>
        </is>
      </c>
      <c r="F1866" t="inlineStr">
        <is>
          <t>enteral</t>
        </is>
      </c>
      <c r="G1866" t="inlineStr"/>
    </row>
    <row r="1867">
      <c r="A1867" t="inlineStr">
        <is>
          <t>100</t>
        </is>
      </c>
      <c r="B1867" t="inlineStr">
        <is>
          <t>Isosource Standard Fibre 500 ml</t>
        </is>
      </c>
      <c r="C1867" t="inlineStr">
        <is>
          <t>volume</t>
        </is>
      </c>
      <c r="D1867" s="8" t="inlineStr">
        <is>
          <t>PASS</t>
        </is>
      </c>
      <c r="E1867" t="inlineStr">
        <is>
          <t>500.0 ml</t>
        </is>
      </c>
      <c r="F1867">
        <f> 500.0 ml</f>
        <v/>
      </c>
      <c r="G1867" t="inlineStr"/>
    </row>
    <row r="1868">
      <c r="A1868" t="inlineStr">
        <is>
          <t>100</t>
        </is>
      </c>
      <c r="B1868" t="inlineStr">
        <is>
          <t>Isosource Standard Fibre 500 ml</t>
        </is>
      </c>
      <c r="C1868" t="inlineStr">
        <is>
          <t>contains_fiber</t>
        </is>
      </c>
      <c r="D1868" s="8" t="inlineStr">
        <is>
          <t>PASS</t>
        </is>
      </c>
      <c r="E1868" t="inlineStr">
        <is>
          <t>fiber=1.5 g/100ml</t>
        </is>
      </c>
      <c r="F1868" t="inlineStr">
        <is>
          <t>contains fiber</t>
        </is>
      </c>
      <c r="G1868" t="inlineStr"/>
    </row>
    <row r="1869">
      <c r="A1869" t="inlineStr">
        <is>
          <t>100</t>
        </is>
      </c>
      <c r="B1869" t="inlineStr">
        <is>
          <t>Isosource Standard Fibre 500 ml</t>
        </is>
      </c>
      <c r="C1869" t="inlineStr">
        <is>
          <t>gluten_free</t>
        </is>
      </c>
      <c r="D1869" s="8" t="inlineStr">
        <is>
          <t>PASS</t>
        </is>
      </c>
      <c r="E1869" t="inlineStr">
        <is>
          <t>True</t>
        </is>
      </c>
      <c r="F1869" t="inlineStr">
        <is>
          <t>True</t>
        </is>
      </c>
      <c r="G1869" t="inlineStr"/>
    </row>
    <row r="1870">
      <c r="A1870" t="inlineStr">
        <is>
          <t>100</t>
        </is>
      </c>
      <c r="B1870" t="inlineStr">
        <is>
          <t>Isosource Standard Fibre 500 ml</t>
        </is>
      </c>
      <c r="C1870" t="inlineStr">
        <is>
          <t>lactose_free</t>
        </is>
      </c>
      <c r="D1870" s="8" t="inlineStr">
        <is>
          <t>PASS</t>
        </is>
      </c>
      <c r="E1870" t="inlineStr">
        <is>
          <t>True</t>
        </is>
      </c>
      <c r="F1870" t="inlineStr">
        <is>
          <t>True</t>
        </is>
      </c>
      <c r="G1870" t="inlineStr"/>
    </row>
    <row r="1871">
      <c r="A1871" t="inlineStr">
        <is>
          <t>100</t>
        </is>
      </c>
      <c r="B1871" t="inlineStr">
        <is>
          <t>Isosource Standard Fibre 500 ml</t>
        </is>
      </c>
      <c r="C1871" t="inlineStr">
        <is>
          <t>nutritionally_complete</t>
        </is>
      </c>
      <c r="D1871" s="10" t="inlineStr">
        <is>
          <t>UNKNOWN</t>
        </is>
      </c>
      <c r="E1871" t="inlineStr">
        <is>
          <t>N/A</t>
        </is>
      </c>
      <c r="F1871" t="inlineStr">
        <is>
          <t>True</t>
        </is>
      </c>
      <c r="G1871" t="inlineStr">
        <is>
          <t>Cannot determine 'nutritionally_complete' for this product</t>
        </is>
      </c>
    </row>
    <row r="1872">
      <c r="A1872" t="inlineStr">
        <is>
          <t>100</t>
        </is>
      </c>
      <c r="B1872" t="inlineStr">
        <is>
          <t>Isosource Standard Fibre 500 ml</t>
        </is>
      </c>
      <c r="C1872" t="inlineStr">
        <is>
          <t>formulation</t>
        </is>
      </c>
      <c r="D1872" s="8" t="inlineStr">
        <is>
          <t>PASS</t>
        </is>
      </c>
      <c r="E1872" t="inlineStr">
        <is>
          <t>liquid</t>
        </is>
      </c>
      <c r="F1872" t="inlineStr">
        <is>
          <t>liquid</t>
        </is>
      </c>
      <c r="G1872" t="inlineStr"/>
    </row>
    <row r="1873">
      <c r="A1873" t="inlineStr">
        <is>
          <t>100</t>
        </is>
      </c>
      <c r="B1873" t="inlineStr">
        <is>
          <t>Isosource Standard Fibre 500 ml</t>
        </is>
      </c>
      <c r="C1873" t="inlineStr">
        <is>
          <t>route</t>
        </is>
      </c>
      <c r="D1873" s="8" t="inlineStr">
        <is>
          <t>PASS</t>
        </is>
      </c>
      <c r="E1873" t="inlineStr">
        <is>
          <t>enteral</t>
        </is>
      </c>
      <c r="F1873" t="inlineStr">
        <is>
          <t>enteral</t>
        </is>
      </c>
      <c r="G1873" t="inlineStr"/>
    </row>
    <row r="1874">
      <c r="A1874" t="inlineStr">
        <is>
          <t>100</t>
        </is>
      </c>
      <c r="B1874" t="inlineStr">
        <is>
          <t>Isosource Energy Fibre 500 ml</t>
        </is>
      </c>
      <c r="C1874" t="inlineStr">
        <is>
          <t>volume</t>
        </is>
      </c>
      <c r="D1874" s="8" t="inlineStr">
        <is>
          <t>PASS</t>
        </is>
      </c>
      <c r="E1874" t="inlineStr">
        <is>
          <t>500.0 ml</t>
        </is>
      </c>
      <c r="F1874">
        <f> 500.0 ml</f>
        <v/>
      </c>
      <c r="G1874" t="inlineStr"/>
    </row>
    <row r="1875">
      <c r="A1875" t="inlineStr">
        <is>
          <t>100</t>
        </is>
      </c>
      <c r="B1875" t="inlineStr">
        <is>
          <t>Isosource Energy Fibre 500 ml</t>
        </is>
      </c>
      <c r="C1875" t="inlineStr">
        <is>
          <t>contains_fiber</t>
        </is>
      </c>
      <c r="D1875" s="8" t="inlineStr">
        <is>
          <t>PASS</t>
        </is>
      </c>
      <c r="E1875" t="inlineStr">
        <is>
          <t>fiber=1.5 g/100ml</t>
        </is>
      </c>
      <c r="F1875" t="inlineStr">
        <is>
          <t>contains fiber</t>
        </is>
      </c>
      <c r="G1875" t="inlineStr"/>
    </row>
    <row r="1876">
      <c r="A1876" t="inlineStr">
        <is>
          <t>100</t>
        </is>
      </c>
      <c r="B1876" t="inlineStr">
        <is>
          <t>Isosource Energy Fibre 500 ml</t>
        </is>
      </c>
      <c r="C1876" t="inlineStr">
        <is>
          <t>gluten_free</t>
        </is>
      </c>
      <c r="D1876" s="8" t="inlineStr">
        <is>
          <t>PASS</t>
        </is>
      </c>
      <c r="E1876" t="inlineStr">
        <is>
          <t>True</t>
        </is>
      </c>
      <c r="F1876" t="inlineStr">
        <is>
          <t>True</t>
        </is>
      </c>
      <c r="G1876" t="inlineStr"/>
    </row>
    <row r="1877">
      <c r="A1877" t="inlineStr">
        <is>
          <t>100</t>
        </is>
      </c>
      <c r="B1877" t="inlineStr">
        <is>
          <t>Isosource Energy Fibre 500 ml</t>
        </is>
      </c>
      <c r="C1877" t="inlineStr">
        <is>
          <t>lactose_free</t>
        </is>
      </c>
      <c r="D1877" s="8" t="inlineStr">
        <is>
          <t>PASS</t>
        </is>
      </c>
      <c r="E1877" t="inlineStr">
        <is>
          <t>True</t>
        </is>
      </c>
      <c r="F1877" t="inlineStr">
        <is>
          <t>True</t>
        </is>
      </c>
      <c r="G1877" t="inlineStr"/>
    </row>
    <row r="1878">
      <c r="A1878" t="inlineStr">
        <is>
          <t>100</t>
        </is>
      </c>
      <c r="B1878" t="inlineStr">
        <is>
          <t>Isosource Energy Fibre 500 ml</t>
        </is>
      </c>
      <c r="C1878" t="inlineStr">
        <is>
          <t>nutritionally_complete</t>
        </is>
      </c>
      <c r="D1878" s="10" t="inlineStr">
        <is>
          <t>UNKNOWN</t>
        </is>
      </c>
      <c r="E1878" t="inlineStr">
        <is>
          <t>N/A</t>
        </is>
      </c>
      <c r="F1878" t="inlineStr">
        <is>
          <t>True</t>
        </is>
      </c>
      <c r="G1878" t="inlineStr">
        <is>
          <t>Cannot determine 'nutritionally_complete' for this product</t>
        </is>
      </c>
    </row>
    <row r="1879">
      <c r="A1879" t="inlineStr">
        <is>
          <t>100</t>
        </is>
      </c>
      <c r="B1879" t="inlineStr">
        <is>
          <t>Isosource Energy Fibre 500 ml</t>
        </is>
      </c>
      <c r="C1879" t="inlineStr">
        <is>
          <t>formulation</t>
        </is>
      </c>
      <c r="D1879" s="8" t="inlineStr">
        <is>
          <t>PASS</t>
        </is>
      </c>
      <c r="E1879" t="inlineStr">
        <is>
          <t>liquid</t>
        </is>
      </c>
      <c r="F1879" t="inlineStr">
        <is>
          <t>liquid</t>
        </is>
      </c>
      <c r="G1879" t="inlineStr"/>
    </row>
    <row r="1880">
      <c r="A1880" t="inlineStr">
        <is>
          <t>100</t>
        </is>
      </c>
      <c r="B1880" t="inlineStr">
        <is>
          <t>Isosource Energy Fibre 500 ml</t>
        </is>
      </c>
      <c r="C1880" t="inlineStr">
        <is>
          <t>route</t>
        </is>
      </c>
      <c r="D1880" s="8" t="inlineStr">
        <is>
          <t>PASS</t>
        </is>
      </c>
      <c r="E1880" t="inlineStr">
        <is>
          <t>enteral</t>
        </is>
      </c>
      <c r="F1880" t="inlineStr">
        <is>
          <t>enteral</t>
        </is>
      </c>
      <c r="G1880" t="inlineStr"/>
    </row>
    <row r="1881">
      <c r="A1881" t="inlineStr">
        <is>
          <t>100</t>
        </is>
      </c>
      <c r="B1881" t="inlineStr">
        <is>
          <t>Peptamen Junior PHGG 500 ml</t>
        </is>
      </c>
      <c r="C1881" t="inlineStr">
        <is>
          <t>volume</t>
        </is>
      </c>
      <c r="D1881" s="8" t="inlineStr">
        <is>
          <t>PASS</t>
        </is>
      </c>
      <c r="E1881" t="inlineStr">
        <is>
          <t>500.0 ml</t>
        </is>
      </c>
      <c r="F1881">
        <f> 500.0 ml</f>
        <v/>
      </c>
      <c r="G1881" t="inlineStr"/>
    </row>
    <row r="1882">
      <c r="A1882" t="inlineStr">
        <is>
          <t>100</t>
        </is>
      </c>
      <c r="B1882" t="inlineStr">
        <is>
          <t>Peptamen Junior PHGG 500 ml</t>
        </is>
      </c>
      <c r="C1882" t="inlineStr">
        <is>
          <t>contains_fiber</t>
        </is>
      </c>
      <c r="D1882" s="8" t="inlineStr">
        <is>
          <t>PASS</t>
        </is>
      </c>
      <c r="E1882" t="inlineStr">
        <is>
          <t>fiber=1.2 g/100ml</t>
        </is>
      </c>
      <c r="F1882" t="inlineStr">
        <is>
          <t>contains fiber</t>
        </is>
      </c>
      <c r="G1882" t="inlineStr"/>
    </row>
    <row r="1883">
      <c r="A1883" t="inlineStr">
        <is>
          <t>100</t>
        </is>
      </c>
      <c r="B1883" t="inlineStr">
        <is>
          <t>Peptamen Junior PHGG 500 ml</t>
        </is>
      </c>
      <c r="C1883" t="inlineStr">
        <is>
          <t>gluten_free</t>
        </is>
      </c>
      <c r="D1883" s="8" t="inlineStr">
        <is>
          <t>PASS</t>
        </is>
      </c>
      <c r="E1883" t="inlineStr">
        <is>
          <t>True</t>
        </is>
      </c>
      <c r="F1883" t="inlineStr">
        <is>
          <t>True</t>
        </is>
      </c>
      <c r="G1883" t="inlineStr"/>
    </row>
    <row r="1884">
      <c r="A1884" t="inlineStr">
        <is>
          <t>100</t>
        </is>
      </c>
      <c r="B1884" t="inlineStr">
        <is>
          <t>Peptamen Junior PHGG 500 ml</t>
        </is>
      </c>
      <c r="C1884" t="inlineStr">
        <is>
          <t>lactose_free</t>
        </is>
      </c>
      <c r="D1884" s="8" t="inlineStr">
        <is>
          <t>PASS</t>
        </is>
      </c>
      <c r="E1884" t="inlineStr">
        <is>
          <t>True</t>
        </is>
      </c>
      <c r="F1884" t="inlineStr">
        <is>
          <t>True</t>
        </is>
      </c>
      <c r="G1884" t="inlineStr"/>
    </row>
    <row r="1885">
      <c r="A1885" t="inlineStr">
        <is>
          <t>100</t>
        </is>
      </c>
      <c r="B1885" t="inlineStr">
        <is>
          <t>Peptamen Junior PHGG 500 ml</t>
        </is>
      </c>
      <c r="C1885" t="inlineStr">
        <is>
          <t>nutritionally_complete</t>
        </is>
      </c>
      <c r="D1885" s="10" t="inlineStr">
        <is>
          <t>UNKNOWN</t>
        </is>
      </c>
      <c r="E1885" t="inlineStr">
        <is>
          <t>N/A</t>
        </is>
      </c>
      <c r="F1885" t="inlineStr">
        <is>
          <t>True</t>
        </is>
      </c>
      <c r="G1885" t="inlineStr">
        <is>
          <t>Cannot determine 'nutritionally_complete' for this product</t>
        </is>
      </c>
    </row>
    <row r="1886">
      <c r="A1886" t="inlineStr">
        <is>
          <t>100</t>
        </is>
      </c>
      <c r="B1886" t="inlineStr">
        <is>
          <t>Peptamen Junior PHGG 500 ml</t>
        </is>
      </c>
      <c r="C1886" t="inlineStr">
        <is>
          <t>formulation</t>
        </is>
      </c>
      <c r="D1886" s="8" t="inlineStr">
        <is>
          <t>PASS</t>
        </is>
      </c>
      <c r="E1886" t="inlineStr">
        <is>
          <t>liquid</t>
        </is>
      </c>
      <c r="F1886" t="inlineStr">
        <is>
          <t>liquid</t>
        </is>
      </c>
      <c r="G1886" t="inlineStr"/>
    </row>
    <row r="1887">
      <c r="A1887" t="inlineStr">
        <is>
          <t>100</t>
        </is>
      </c>
      <c r="B1887" t="inlineStr">
        <is>
          <t>Peptamen Junior PHGG 500 ml</t>
        </is>
      </c>
      <c r="C1887" t="inlineStr">
        <is>
          <t>route</t>
        </is>
      </c>
      <c r="D1887" s="8" t="inlineStr">
        <is>
          <t>PASS</t>
        </is>
      </c>
      <c r="E1887" t="inlineStr">
        <is>
          <t>enteral</t>
        </is>
      </c>
      <c r="F1887" t="inlineStr">
        <is>
          <t>enteral</t>
        </is>
      </c>
      <c r="G1887" t="inlineStr"/>
    </row>
    <row r="1888">
      <c r="A1888" t="inlineStr">
        <is>
          <t>101</t>
        </is>
      </c>
      <c r="B1888" t="inlineStr">
        <is>
          <t>Isosource Standard Fibre 1000 ml</t>
        </is>
      </c>
      <c r="C1888" t="inlineStr">
        <is>
          <t>volume</t>
        </is>
      </c>
      <c r="D1888" s="8" t="inlineStr">
        <is>
          <t>PASS</t>
        </is>
      </c>
      <c r="E1888" t="inlineStr">
        <is>
          <t>1000.0 ml</t>
        </is>
      </c>
      <c r="F1888">
        <f> 1000.0 ml</f>
        <v/>
      </c>
      <c r="G1888" t="inlineStr"/>
    </row>
    <row r="1889">
      <c r="A1889" t="inlineStr">
        <is>
          <t>101</t>
        </is>
      </c>
      <c r="B1889" t="inlineStr">
        <is>
          <t>Isosource Standard Fibre 1000 ml</t>
        </is>
      </c>
      <c r="C1889" t="inlineStr">
        <is>
          <t>contains_fiber</t>
        </is>
      </c>
      <c r="D1889" s="8" t="inlineStr">
        <is>
          <t>PASS</t>
        </is>
      </c>
      <c r="E1889" t="inlineStr">
        <is>
          <t>fiber=1.5 g/100ml</t>
        </is>
      </c>
      <c r="F1889" t="inlineStr">
        <is>
          <t>contains fiber</t>
        </is>
      </c>
      <c r="G1889" t="inlineStr"/>
    </row>
    <row r="1890">
      <c r="A1890" t="inlineStr">
        <is>
          <t>101</t>
        </is>
      </c>
      <c r="B1890" t="inlineStr">
        <is>
          <t>Isosource Standard Fibre 1000 ml</t>
        </is>
      </c>
      <c r="C1890" t="inlineStr">
        <is>
          <t>nutritionally_complete</t>
        </is>
      </c>
      <c r="D1890" s="10" t="inlineStr">
        <is>
          <t>UNKNOWN</t>
        </is>
      </c>
      <c r="E1890" t="inlineStr">
        <is>
          <t>N/A</t>
        </is>
      </c>
      <c r="F1890" t="inlineStr">
        <is>
          <t>True</t>
        </is>
      </c>
      <c r="G1890" t="inlineStr">
        <is>
          <t>Cannot determine 'nutritionally_complete' for this product</t>
        </is>
      </c>
    </row>
    <row r="1891">
      <c r="A1891" t="inlineStr">
        <is>
          <t>101</t>
        </is>
      </c>
      <c r="B1891" t="inlineStr">
        <is>
          <t>Isosource Standard Fibre 1000 ml</t>
        </is>
      </c>
      <c r="C1891" t="inlineStr">
        <is>
          <t>formulation</t>
        </is>
      </c>
      <c r="D1891" s="8" t="inlineStr">
        <is>
          <t>PASS</t>
        </is>
      </c>
      <c r="E1891" t="inlineStr">
        <is>
          <t>liquid</t>
        </is>
      </c>
      <c r="F1891" t="inlineStr">
        <is>
          <t>liquid</t>
        </is>
      </c>
      <c r="G1891" t="inlineStr"/>
    </row>
    <row r="1892">
      <c r="A1892" t="inlineStr">
        <is>
          <t>101</t>
        </is>
      </c>
      <c r="B1892" t="inlineStr">
        <is>
          <t>Isosource Standard Fibre 1000 ml</t>
        </is>
      </c>
      <c r="C1892" t="inlineStr">
        <is>
          <t>route</t>
        </is>
      </c>
      <c r="D1892" s="8" t="inlineStr">
        <is>
          <t>PASS</t>
        </is>
      </c>
      <c r="E1892" t="inlineStr">
        <is>
          <t>enteral</t>
        </is>
      </c>
      <c r="F1892" t="inlineStr">
        <is>
          <t>enteral</t>
        </is>
      </c>
      <c r="G1892" t="inlineStr"/>
    </row>
    <row r="1893">
      <c r="A1893" t="inlineStr">
        <is>
          <t>101</t>
        </is>
      </c>
      <c r="B1893" t="inlineStr">
        <is>
          <t>Isosource Standard 1000 ml</t>
        </is>
      </c>
      <c r="C1893" t="inlineStr">
        <is>
          <t>volume</t>
        </is>
      </c>
      <c r="D1893" s="8" t="inlineStr">
        <is>
          <t>PASS</t>
        </is>
      </c>
      <c r="E1893" t="inlineStr">
        <is>
          <t>1000.0 ml</t>
        </is>
      </c>
      <c r="F1893">
        <f> 1000.0 ml</f>
        <v/>
      </c>
      <c r="G1893" t="inlineStr"/>
    </row>
    <row r="1894">
      <c r="A1894" t="inlineStr">
        <is>
          <t>101</t>
        </is>
      </c>
      <c r="B1894" t="inlineStr">
        <is>
          <t>Isosource Standard 1000 ml</t>
        </is>
      </c>
      <c r="C1894" t="inlineStr">
        <is>
          <t>contains_fiber</t>
        </is>
      </c>
      <c r="D1894" s="9" t="inlineStr">
        <is>
          <t>FAIL</t>
        </is>
      </c>
      <c r="E1894" t="inlineStr">
        <is>
          <t>fiber=0.0 g/100ml</t>
        </is>
      </c>
      <c r="F1894" t="inlineStr">
        <is>
          <t>contains fiber</t>
        </is>
      </c>
      <c r="G1894" t="inlineStr">
        <is>
          <t>Product has no/minimal fiber</t>
        </is>
      </c>
    </row>
    <row r="1895">
      <c r="A1895" t="inlineStr">
        <is>
          <t>101</t>
        </is>
      </c>
      <c r="B1895" t="inlineStr">
        <is>
          <t>Isosource Standard 1000 ml</t>
        </is>
      </c>
      <c r="C1895" t="inlineStr">
        <is>
          <t>nutritionally_complete</t>
        </is>
      </c>
      <c r="D1895" s="10" t="inlineStr">
        <is>
          <t>UNKNOWN</t>
        </is>
      </c>
      <c r="E1895" t="inlineStr">
        <is>
          <t>N/A</t>
        </is>
      </c>
      <c r="F1895" t="inlineStr">
        <is>
          <t>True</t>
        </is>
      </c>
      <c r="G1895" t="inlineStr">
        <is>
          <t>Cannot determine 'nutritionally_complete' for this product</t>
        </is>
      </c>
    </row>
    <row r="1896">
      <c r="A1896" t="inlineStr">
        <is>
          <t>101</t>
        </is>
      </c>
      <c r="B1896" t="inlineStr">
        <is>
          <t>Isosource Standard 1000 ml</t>
        </is>
      </c>
      <c r="C1896" t="inlineStr">
        <is>
          <t>formulation</t>
        </is>
      </c>
      <c r="D1896" s="8" t="inlineStr">
        <is>
          <t>PASS</t>
        </is>
      </c>
      <c r="E1896" t="inlineStr">
        <is>
          <t>liquid</t>
        </is>
      </c>
      <c r="F1896" t="inlineStr">
        <is>
          <t>liquid</t>
        </is>
      </c>
      <c r="G1896" t="inlineStr"/>
    </row>
    <row r="1897">
      <c r="A1897" t="inlineStr">
        <is>
          <t>101</t>
        </is>
      </c>
      <c r="B1897" t="inlineStr">
        <is>
          <t>Isosource Standard 1000 ml</t>
        </is>
      </c>
      <c r="C1897" t="inlineStr">
        <is>
          <t>route</t>
        </is>
      </c>
      <c r="D1897" s="8" t="inlineStr">
        <is>
          <t>PASS</t>
        </is>
      </c>
      <c r="E1897" t="inlineStr">
        <is>
          <t>enteral</t>
        </is>
      </c>
      <c r="F1897" t="inlineStr">
        <is>
          <t>enteral</t>
        </is>
      </c>
      <c r="G1897" t="inlineStr"/>
    </row>
    <row r="1898">
      <c r="A1898" t="inlineStr">
        <is>
          <t>101</t>
        </is>
      </c>
      <c r="B1898" t="inlineStr">
        <is>
          <t>Isosource Standard Fibre 500 ml</t>
        </is>
      </c>
      <c r="C1898" t="inlineStr">
        <is>
          <t>volume</t>
        </is>
      </c>
      <c r="D1898" s="9" t="inlineStr">
        <is>
          <t>FAIL</t>
        </is>
      </c>
      <c r="E1898" t="inlineStr">
        <is>
          <t>500.0 ml</t>
        </is>
      </c>
      <c r="F1898">
        <f> 1000.0 ml</f>
        <v/>
      </c>
      <c r="G1898" t="inlineStr">
        <is>
          <t>500.0 ml != 1000.0 ml</t>
        </is>
      </c>
    </row>
    <row r="1899">
      <c r="A1899" t="inlineStr">
        <is>
          <t>101</t>
        </is>
      </c>
      <c r="B1899" t="inlineStr">
        <is>
          <t>Isosource Standard Fibre 500 ml</t>
        </is>
      </c>
      <c r="C1899" t="inlineStr">
        <is>
          <t>contains_fiber</t>
        </is>
      </c>
      <c r="D1899" s="8" t="inlineStr">
        <is>
          <t>PASS</t>
        </is>
      </c>
      <c r="E1899" t="inlineStr">
        <is>
          <t>fiber=1.5 g/100ml</t>
        </is>
      </c>
      <c r="F1899" t="inlineStr">
        <is>
          <t>contains fiber</t>
        </is>
      </c>
      <c r="G1899" t="inlineStr"/>
    </row>
    <row r="1900">
      <c r="A1900" t="inlineStr">
        <is>
          <t>101</t>
        </is>
      </c>
      <c r="B1900" t="inlineStr">
        <is>
          <t>Isosource Standard Fibre 500 ml</t>
        </is>
      </c>
      <c r="C1900" t="inlineStr">
        <is>
          <t>nutritionally_complete</t>
        </is>
      </c>
      <c r="D1900" s="10" t="inlineStr">
        <is>
          <t>UNKNOWN</t>
        </is>
      </c>
      <c r="E1900" t="inlineStr">
        <is>
          <t>N/A</t>
        </is>
      </c>
      <c r="F1900" t="inlineStr">
        <is>
          <t>True</t>
        </is>
      </c>
      <c r="G1900" t="inlineStr">
        <is>
          <t>Cannot determine 'nutritionally_complete' for this product</t>
        </is>
      </c>
    </row>
    <row r="1901">
      <c r="A1901" t="inlineStr">
        <is>
          <t>101</t>
        </is>
      </c>
      <c r="B1901" t="inlineStr">
        <is>
          <t>Isosource Standard Fibre 500 ml</t>
        </is>
      </c>
      <c r="C1901" t="inlineStr">
        <is>
          <t>formulation</t>
        </is>
      </c>
      <c r="D1901" s="8" t="inlineStr">
        <is>
          <t>PASS</t>
        </is>
      </c>
      <c r="E1901" t="inlineStr">
        <is>
          <t>liquid</t>
        </is>
      </c>
      <c r="F1901" t="inlineStr">
        <is>
          <t>liquid</t>
        </is>
      </c>
      <c r="G1901" t="inlineStr"/>
    </row>
    <row r="1902">
      <c r="A1902" t="inlineStr">
        <is>
          <t>101</t>
        </is>
      </c>
      <c r="B1902" t="inlineStr">
        <is>
          <t>Isosource Standard Fibre 500 ml</t>
        </is>
      </c>
      <c r="C1902" t="inlineStr">
        <is>
          <t>route</t>
        </is>
      </c>
      <c r="D1902" s="8" t="inlineStr">
        <is>
          <t>PASS</t>
        </is>
      </c>
      <c r="E1902" t="inlineStr">
        <is>
          <t>enteral</t>
        </is>
      </c>
      <c r="F1902" t="inlineStr">
        <is>
          <t>enteral</t>
        </is>
      </c>
      <c r="G1902" t="inlineStr"/>
    </row>
    <row r="1903">
      <c r="A1903" t="inlineStr">
        <is>
          <t>102</t>
        </is>
      </c>
      <c r="B1903" t="inlineStr">
        <is>
          <t>Isosource Standard 500 ml</t>
        </is>
      </c>
      <c r="C1903" t="inlineStr">
        <is>
          <t>energy</t>
        </is>
      </c>
      <c r="D1903" s="9" t="inlineStr">
        <is>
          <t>FAIL</t>
        </is>
      </c>
      <c r="E1903" t="inlineStr">
        <is>
          <t>103.0 kcal/100ml</t>
        </is>
      </c>
      <c r="F1903">
        <f> 126.0 kcal/100ml</f>
        <v/>
      </c>
      <c r="G1903" t="inlineStr">
        <is>
          <t>103.0 does not satisfy = 126.0</t>
        </is>
      </c>
    </row>
    <row r="1904">
      <c r="A1904" t="inlineStr">
        <is>
          <t>102</t>
        </is>
      </c>
      <c r="B1904" t="inlineStr">
        <is>
          <t>Isosource Standard 500 ml</t>
        </is>
      </c>
      <c r="C1904" t="inlineStr">
        <is>
          <t>osmolarity</t>
        </is>
      </c>
      <c r="D1904" s="8" t="inlineStr">
        <is>
          <t>PASS</t>
        </is>
      </c>
      <c r="E1904" t="inlineStr">
        <is>
          <t>234.0 mOsm/l</t>
        </is>
      </c>
      <c r="F1904" t="inlineStr">
        <is>
          <t>&lt;= 275.0 mOsm/l</t>
        </is>
      </c>
      <c r="G1904" t="inlineStr"/>
    </row>
    <row r="1905">
      <c r="A1905" t="inlineStr">
        <is>
          <t>102</t>
        </is>
      </c>
      <c r="B1905" t="inlineStr">
        <is>
          <t>Isosource Standard 500 ml</t>
        </is>
      </c>
      <c r="C1905" t="inlineStr">
        <is>
          <t>volume</t>
        </is>
      </c>
      <c r="D1905" s="8" t="inlineStr">
        <is>
          <t>PASS</t>
        </is>
      </c>
      <c r="E1905" t="inlineStr">
        <is>
          <t>500.0 ml</t>
        </is>
      </c>
      <c r="F1905">
        <f> 500.0 ml</f>
        <v/>
      </c>
      <c r="G1905" t="inlineStr"/>
    </row>
    <row r="1906">
      <c r="A1906" t="inlineStr">
        <is>
          <t>102</t>
        </is>
      </c>
      <c r="B1906" t="inlineStr">
        <is>
          <t>Isosource Standard 500 ml</t>
        </is>
      </c>
      <c r="C1906" t="inlineStr">
        <is>
          <t>contains_fiber</t>
        </is>
      </c>
      <c r="D1906" s="8" t="inlineStr">
        <is>
          <t>PASS</t>
        </is>
      </c>
      <c r="E1906" t="inlineStr">
        <is>
          <t>fiber=0.0 g/100ml</t>
        </is>
      </c>
      <c r="F1906" t="inlineStr">
        <is>
          <t>no fiber</t>
        </is>
      </c>
      <c r="G1906" t="inlineStr"/>
    </row>
    <row r="1907">
      <c r="A1907" t="inlineStr">
        <is>
          <t>102</t>
        </is>
      </c>
      <c r="B1907" t="inlineStr">
        <is>
          <t>Isosource Standard 500 ml</t>
        </is>
      </c>
      <c r="C1907" t="inlineStr">
        <is>
          <t>formulation</t>
        </is>
      </c>
      <c r="D1907" s="8" t="inlineStr">
        <is>
          <t>PASS</t>
        </is>
      </c>
      <c r="E1907" t="inlineStr">
        <is>
          <t>liquid</t>
        </is>
      </c>
      <c r="F1907" t="inlineStr">
        <is>
          <t>liquid</t>
        </is>
      </c>
      <c r="G1907" t="inlineStr"/>
    </row>
    <row r="1908">
      <c r="A1908" t="inlineStr">
        <is>
          <t>102</t>
        </is>
      </c>
      <c r="B1908" t="inlineStr">
        <is>
          <t>Isosource Standard 500 ml</t>
        </is>
      </c>
      <c r="C1908" t="inlineStr">
        <is>
          <t>route</t>
        </is>
      </c>
      <c r="D1908" s="8" t="inlineStr">
        <is>
          <t>PASS</t>
        </is>
      </c>
      <c r="E1908" t="inlineStr">
        <is>
          <t>enteral</t>
        </is>
      </c>
      <c r="F1908" t="inlineStr">
        <is>
          <t>enteral</t>
        </is>
      </c>
      <c r="G1908" t="inlineStr"/>
    </row>
    <row r="1909">
      <c r="A1909" t="inlineStr">
        <is>
          <t>102</t>
        </is>
      </c>
      <c r="B1909" t="inlineStr">
        <is>
          <t>Isosource Junior 500 ml</t>
        </is>
      </c>
      <c r="C1909" t="inlineStr">
        <is>
          <t>energy</t>
        </is>
      </c>
      <c r="D1909" s="9" t="inlineStr">
        <is>
          <t>FAIL</t>
        </is>
      </c>
      <c r="E1909" t="inlineStr">
        <is>
          <t>100.0 kcal/100ml</t>
        </is>
      </c>
      <c r="F1909">
        <f> 126.0 kcal/100ml</f>
        <v/>
      </c>
      <c r="G1909" t="inlineStr">
        <is>
          <t>100.0 does not satisfy = 126.0</t>
        </is>
      </c>
    </row>
    <row r="1910">
      <c r="A1910" t="inlineStr">
        <is>
          <t>102</t>
        </is>
      </c>
      <c r="B1910" t="inlineStr">
        <is>
          <t>Isosource Junior 500 ml</t>
        </is>
      </c>
      <c r="C1910" t="inlineStr">
        <is>
          <t>osmolarity</t>
        </is>
      </c>
      <c r="D1910" s="8" t="inlineStr">
        <is>
          <t>PASS</t>
        </is>
      </c>
      <c r="E1910" t="inlineStr">
        <is>
          <t>162.0 mOsm/l</t>
        </is>
      </c>
      <c r="F1910" t="inlineStr">
        <is>
          <t>&lt;= 275.0 mOsm/l</t>
        </is>
      </c>
      <c r="G1910" t="inlineStr"/>
    </row>
    <row r="1911">
      <c r="A1911" t="inlineStr">
        <is>
          <t>102</t>
        </is>
      </c>
      <c r="B1911" t="inlineStr">
        <is>
          <t>Isosource Junior 500 ml</t>
        </is>
      </c>
      <c r="C1911" t="inlineStr">
        <is>
          <t>volume</t>
        </is>
      </c>
      <c r="D1911" s="8" t="inlineStr">
        <is>
          <t>PASS</t>
        </is>
      </c>
      <c r="E1911" t="inlineStr">
        <is>
          <t>500.0 ml</t>
        </is>
      </c>
      <c r="F1911">
        <f> 500.0 ml</f>
        <v/>
      </c>
      <c r="G1911" t="inlineStr"/>
    </row>
    <row r="1912">
      <c r="A1912" t="inlineStr">
        <is>
          <t>102</t>
        </is>
      </c>
      <c r="B1912" t="inlineStr">
        <is>
          <t>Isosource Junior 500 ml</t>
        </is>
      </c>
      <c r="C1912" t="inlineStr">
        <is>
          <t>contains_fiber</t>
        </is>
      </c>
      <c r="D1912" s="8" t="inlineStr">
        <is>
          <t>PASS</t>
        </is>
      </c>
      <c r="E1912" t="inlineStr">
        <is>
          <t>fiber=0.0 g/100ml</t>
        </is>
      </c>
      <c r="F1912" t="inlineStr">
        <is>
          <t>no fiber</t>
        </is>
      </c>
      <c r="G1912" t="inlineStr"/>
    </row>
    <row r="1913">
      <c r="A1913" t="inlineStr">
        <is>
          <t>102</t>
        </is>
      </c>
      <c r="B1913" t="inlineStr">
        <is>
          <t>Isosource Junior 500 ml</t>
        </is>
      </c>
      <c r="C1913" t="inlineStr">
        <is>
          <t>formulation</t>
        </is>
      </c>
      <c r="D1913" s="8" t="inlineStr">
        <is>
          <t>PASS</t>
        </is>
      </c>
      <c r="E1913" t="inlineStr">
        <is>
          <t>liquid</t>
        </is>
      </c>
      <c r="F1913" t="inlineStr">
        <is>
          <t>liquid</t>
        </is>
      </c>
      <c r="G1913" t="inlineStr"/>
    </row>
    <row r="1914">
      <c r="A1914" t="inlineStr">
        <is>
          <t>102</t>
        </is>
      </c>
      <c r="B1914" t="inlineStr">
        <is>
          <t>Isosource Junior 500 ml</t>
        </is>
      </c>
      <c r="C1914" t="inlineStr">
        <is>
          <t>route</t>
        </is>
      </c>
      <c r="D1914" s="8" t="inlineStr">
        <is>
          <t>PASS</t>
        </is>
      </c>
      <c r="E1914" t="inlineStr">
        <is>
          <t>enteral</t>
        </is>
      </c>
      <c r="F1914" t="inlineStr">
        <is>
          <t>enteral</t>
        </is>
      </c>
      <c r="G1914" t="inlineStr"/>
    </row>
    <row r="1915">
      <c r="A1915" t="inlineStr">
        <is>
          <t>102</t>
        </is>
      </c>
      <c r="B1915" t="inlineStr">
        <is>
          <t>Peptamen 500 ml</t>
        </is>
      </c>
      <c r="C1915" t="inlineStr">
        <is>
          <t>energy</t>
        </is>
      </c>
      <c r="D1915" s="9" t="inlineStr">
        <is>
          <t>FAIL</t>
        </is>
      </c>
      <c r="E1915" t="inlineStr">
        <is>
          <t>100.0 kcal/100ml</t>
        </is>
      </c>
      <c r="F1915">
        <f> 126.0 kcal/100ml</f>
        <v/>
      </c>
      <c r="G1915" t="inlineStr">
        <is>
          <t>100.0 does not satisfy = 126.0</t>
        </is>
      </c>
    </row>
    <row r="1916">
      <c r="A1916" t="inlineStr">
        <is>
          <t>102</t>
        </is>
      </c>
      <c r="B1916" t="inlineStr">
        <is>
          <t>Peptamen 500 ml</t>
        </is>
      </c>
      <c r="C1916" t="inlineStr">
        <is>
          <t>osmolarity</t>
        </is>
      </c>
      <c r="D1916" s="8" t="inlineStr">
        <is>
          <t>PASS</t>
        </is>
      </c>
      <c r="E1916" t="inlineStr">
        <is>
          <t>270.0 mOsm/l</t>
        </is>
      </c>
      <c r="F1916" t="inlineStr">
        <is>
          <t>&lt;= 275.0 mOsm/l</t>
        </is>
      </c>
      <c r="G1916" t="inlineStr"/>
    </row>
    <row r="1917">
      <c r="A1917" t="inlineStr">
        <is>
          <t>102</t>
        </is>
      </c>
      <c r="B1917" t="inlineStr">
        <is>
          <t>Peptamen 500 ml</t>
        </is>
      </c>
      <c r="C1917" t="inlineStr">
        <is>
          <t>volume</t>
        </is>
      </c>
      <c r="D1917" s="8" t="inlineStr">
        <is>
          <t>PASS</t>
        </is>
      </c>
      <c r="E1917" t="inlineStr">
        <is>
          <t>500.0 ml</t>
        </is>
      </c>
      <c r="F1917">
        <f> 500.0 ml</f>
        <v/>
      </c>
      <c r="G1917" t="inlineStr"/>
    </row>
    <row r="1918">
      <c r="A1918" t="inlineStr">
        <is>
          <t>102</t>
        </is>
      </c>
      <c r="B1918" t="inlineStr">
        <is>
          <t>Peptamen 500 ml</t>
        </is>
      </c>
      <c r="C1918" t="inlineStr">
        <is>
          <t>contains_fiber</t>
        </is>
      </c>
      <c r="D1918" s="8" t="inlineStr">
        <is>
          <t>PASS</t>
        </is>
      </c>
      <c r="E1918" t="inlineStr">
        <is>
          <t>fiber=0.0 g/100ml</t>
        </is>
      </c>
      <c r="F1918" t="inlineStr">
        <is>
          <t>no fiber</t>
        </is>
      </c>
      <c r="G1918" t="inlineStr"/>
    </row>
    <row r="1919">
      <c r="A1919" t="inlineStr">
        <is>
          <t>102</t>
        </is>
      </c>
      <c r="B1919" t="inlineStr">
        <is>
          <t>Peptamen 500 ml</t>
        </is>
      </c>
      <c r="C1919" t="inlineStr">
        <is>
          <t>formulation</t>
        </is>
      </c>
      <c r="D1919" s="8" t="inlineStr">
        <is>
          <t>PASS</t>
        </is>
      </c>
      <c r="E1919" t="inlineStr">
        <is>
          <t>liquid</t>
        </is>
      </c>
      <c r="F1919" t="inlineStr">
        <is>
          <t>liquid</t>
        </is>
      </c>
      <c r="G1919" t="inlineStr"/>
    </row>
    <row r="1920">
      <c r="A1920" t="inlineStr">
        <is>
          <t>102</t>
        </is>
      </c>
      <c r="B1920" t="inlineStr">
        <is>
          <t>Peptamen 500 ml</t>
        </is>
      </c>
      <c r="C1920" t="inlineStr">
        <is>
          <t>route</t>
        </is>
      </c>
      <c r="D1920" s="8" t="inlineStr">
        <is>
          <t>PASS</t>
        </is>
      </c>
      <c r="E1920" t="inlineStr">
        <is>
          <t>enteral</t>
        </is>
      </c>
      <c r="F1920" t="inlineStr">
        <is>
          <t>enteral</t>
        </is>
      </c>
      <c r="G1920" t="inlineStr"/>
    </row>
    <row r="1921">
      <c r="A1921" t="inlineStr">
        <is>
          <t>103</t>
        </is>
      </c>
      <c r="B1921" t="inlineStr">
        <is>
          <t>Isosource Standard Fibre 500 ml</t>
        </is>
      </c>
      <c r="C1921" t="inlineStr">
        <is>
          <t>volume</t>
        </is>
      </c>
      <c r="D1921" s="8" t="inlineStr">
        <is>
          <t>PASS</t>
        </is>
      </c>
      <c r="E1921" t="inlineStr">
        <is>
          <t>500.0 ml</t>
        </is>
      </c>
      <c r="F1921">
        <f> 500.0 ml</f>
        <v/>
      </c>
      <c r="G1921" t="inlineStr"/>
    </row>
    <row r="1922">
      <c r="A1922" t="inlineStr">
        <is>
          <t>103</t>
        </is>
      </c>
      <c r="B1922" t="inlineStr">
        <is>
          <t>Isosource Standard Fibre 500 ml</t>
        </is>
      </c>
      <c r="C1922" t="inlineStr">
        <is>
          <t>contains_fiber</t>
        </is>
      </c>
      <c r="D1922" s="8" t="inlineStr">
        <is>
          <t>PASS</t>
        </is>
      </c>
      <c r="E1922" t="inlineStr">
        <is>
          <t>fiber=1.5 g/100ml</t>
        </is>
      </c>
      <c r="F1922" t="inlineStr">
        <is>
          <t>contains fiber</t>
        </is>
      </c>
      <c r="G1922" t="inlineStr"/>
    </row>
    <row r="1923">
      <c r="A1923" t="inlineStr">
        <is>
          <t>103</t>
        </is>
      </c>
      <c r="B1923" t="inlineStr">
        <is>
          <t>Isosource Standard Fibre 500 ml</t>
        </is>
      </c>
      <c r="C1923" t="inlineStr">
        <is>
          <t>formulation</t>
        </is>
      </c>
      <c r="D1923" s="8" t="inlineStr">
        <is>
          <t>PASS</t>
        </is>
      </c>
      <c r="E1923" t="inlineStr">
        <is>
          <t>liquid</t>
        </is>
      </c>
      <c r="F1923" t="inlineStr">
        <is>
          <t>liquid</t>
        </is>
      </c>
      <c r="G1923" t="inlineStr"/>
    </row>
    <row r="1924">
      <c r="A1924" t="inlineStr">
        <is>
          <t>103</t>
        </is>
      </c>
      <c r="B1924" t="inlineStr">
        <is>
          <t>Isosource Standard Fibre 500 ml</t>
        </is>
      </c>
      <c r="C1924" t="inlineStr">
        <is>
          <t>route</t>
        </is>
      </c>
      <c r="D1924" s="8" t="inlineStr">
        <is>
          <t>PASS</t>
        </is>
      </c>
      <c r="E1924" t="inlineStr">
        <is>
          <t>enteral</t>
        </is>
      </c>
      <c r="F1924" t="inlineStr">
        <is>
          <t>enteral</t>
        </is>
      </c>
      <c r="G1924" t="inlineStr"/>
    </row>
    <row r="1925">
      <c r="A1925" t="inlineStr">
        <is>
          <t>103</t>
        </is>
      </c>
      <c r="B1925" t="inlineStr">
        <is>
          <t>Isosource Energy Fibre 500 ml</t>
        </is>
      </c>
      <c r="C1925" t="inlineStr">
        <is>
          <t>volume</t>
        </is>
      </c>
      <c r="D1925" s="8" t="inlineStr">
        <is>
          <t>PASS</t>
        </is>
      </c>
      <c r="E1925" t="inlineStr">
        <is>
          <t>500.0 ml</t>
        </is>
      </c>
      <c r="F1925">
        <f> 500.0 ml</f>
        <v/>
      </c>
      <c r="G1925" t="inlineStr"/>
    </row>
    <row r="1926">
      <c r="A1926" t="inlineStr">
        <is>
          <t>103</t>
        </is>
      </c>
      <c r="B1926" t="inlineStr">
        <is>
          <t>Isosource Energy Fibre 500 ml</t>
        </is>
      </c>
      <c r="C1926" t="inlineStr">
        <is>
          <t>contains_fiber</t>
        </is>
      </c>
      <c r="D1926" s="8" t="inlineStr">
        <is>
          <t>PASS</t>
        </is>
      </c>
      <c r="E1926" t="inlineStr">
        <is>
          <t>fiber=1.5 g/100ml</t>
        </is>
      </c>
      <c r="F1926" t="inlineStr">
        <is>
          <t>contains fiber</t>
        </is>
      </c>
      <c r="G1926" t="inlineStr"/>
    </row>
    <row r="1927">
      <c r="A1927" t="inlineStr">
        <is>
          <t>103</t>
        </is>
      </c>
      <c r="B1927" t="inlineStr">
        <is>
          <t>Isosource Energy Fibre 500 ml</t>
        </is>
      </c>
      <c r="C1927" t="inlineStr">
        <is>
          <t>formulation</t>
        </is>
      </c>
      <c r="D1927" s="8" t="inlineStr">
        <is>
          <t>PASS</t>
        </is>
      </c>
      <c r="E1927" t="inlineStr">
        <is>
          <t>liquid</t>
        </is>
      </c>
      <c r="F1927" t="inlineStr">
        <is>
          <t>liquid</t>
        </is>
      </c>
      <c r="G1927" t="inlineStr"/>
    </row>
    <row r="1928">
      <c r="A1928" t="inlineStr">
        <is>
          <t>103</t>
        </is>
      </c>
      <c r="B1928" t="inlineStr">
        <is>
          <t>Isosource Energy Fibre 500 ml</t>
        </is>
      </c>
      <c r="C1928" t="inlineStr">
        <is>
          <t>route</t>
        </is>
      </c>
      <c r="D1928" s="8" t="inlineStr">
        <is>
          <t>PASS</t>
        </is>
      </c>
      <c r="E1928" t="inlineStr">
        <is>
          <t>enteral</t>
        </is>
      </c>
      <c r="F1928" t="inlineStr">
        <is>
          <t>enteral</t>
        </is>
      </c>
      <c r="G1928" t="inlineStr"/>
    </row>
    <row r="1929">
      <c r="A1929" t="inlineStr">
        <is>
          <t>103</t>
        </is>
      </c>
      <c r="B1929" t="inlineStr">
        <is>
          <t>Isosource 2.0 Protein Fibre 500 ml</t>
        </is>
      </c>
      <c r="C1929" t="inlineStr">
        <is>
          <t>volume</t>
        </is>
      </c>
      <c r="D1929" s="8" t="inlineStr">
        <is>
          <t>PASS</t>
        </is>
      </c>
      <c r="E1929" t="inlineStr">
        <is>
          <t>500.0 ml</t>
        </is>
      </c>
      <c r="F1929">
        <f> 500.0 ml</f>
        <v/>
      </c>
      <c r="G1929" t="inlineStr"/>
    </row>
    <row r="1930">
      <c r="A1930" t="inlineStr">
        <is>
          <t>103</t>
        </is>
      </c>
      <c r="B1930" t="inlineStr">
        <is>
          <t>Isosource 2.0 Protein Fibre 500 ml</t>
        </is>
      </c>
      <c r="C1930" t="inlineStr">
        <is>
          <t>contains_fiber</t>
        </is>
      </c>
      <c r="D1930" s="8" t="inlineStr">
        <is>
          <t>PASS</t>
        </is>
      </c>
      <c r="E1930" t="inlineStr">
        <is>
          <t>fiber=2.0 g/100ml</t>
        </is>
      </c>
      <c r="F1930" t="inlineStr">
        <is>
          <t>contains fiber</t>
        </is>
      </c>
      <c r="G1930" t="inlineStr"/>
    </row>
    <row r="1931">
      <c r="A1931" t="inlineStr">
        <is>
          <t>103</t>
        </is>
      </c>
      <c r="B1931" t="inlineStr">
        <is>
          <t>Isosource 2.0 Protein Fibre 500 ml</t>
        </is>
      </c>
      <c r="C1931" t="inlineStr">
        <is>
          <t>formulation</t>
        </is>
      </c>
      <c r="D1931" s="8" t="inlineStr">
        <is>
          <t>PASS</t>
        </is>
      </c>
      <c r="E1931" t="inlineStr">
        <is>
          <t>liquid</t>
        </is>
      </c>
      <c r="F1931" t="inlineStr">
        <is>
          <t>liquid</t>
        </is>
      </c>
      <c r="G1931" t="inlineStr"/>
    </row>
    <row r="1932">
      <c r="A1932" t="inlineStr">
        <is>
          <t>103</t>
        </is>
      </c>
      <c r="B1932" t="inlineStr">
        <is>
          <t>Isosource 2.0 Protein Fibre 500 ml</t>
        </is>
      </c>
      <c r="C1932" t="inlineStr">
        <is>
          <t>route</t>
        </is>
      </c>
      <c r="D1932" s="8" t="inlineStr">
        <is>
          <t>PASS</t>
        </is>
      </c>
      <c r="E1932" t="inlineStr">
        <is>
          <t>enteral</t>
        </is>
      </c>
      <c r="F1932" t="inlineStr">
        <is>
          <t>enteral</t>
        </is>
      </c>
      <c r="G1932" t="inlineStr"/>
    </row>
    <row r="1933">
      <c r="A1933" t="inlineStr">
        <is>
          <t>104</t>
        </is>
      </c>
      <c r="B1933" t="inlineStr">
        <is>
          <t>Isosource Standard Fibre 500 ml</t>
        </is>
      </c>
      <c r="C1933" t="inlineStr">
        <is>
          <t>volume</t>
        </is>
      </c>
      <c r="D1933" s="8" t="inlineStr">
        <is>
          <t>PASS</t>
        </is>
      </c>
      <c r="E1933" t="inlineStr">
        <is>
          <t>500.0 ml</t>
        </is>
      </c>
      <c r="F1933" t="inlineStr">
        <is>
          <t>500.0-1000.0 ml</t>
        </is>
      </c>
      <c r="G1933" t="inlineStr"/>
    </row>
    <row r="1934">
      <c r="A1934" t="inlineStr">
        <is>
          <t>104</t>
        </is>
      </c>
      <c r="B1934" t="inlineStr">
        <is>
          <t>Isosource Standard Fibre 500 ml</t>
        </is>
      </c>
      <c r="C1934" t="inlineStr">
        <is>
          <t>contains_fiber</t>
        </is>
      </c>
      <c r="D1934" s="8" t="inlineStr">
        <is>
          <t>PASS</t>
        </is>
      </c>
      <c r="E1934" t="inlineStr">
        <is>
          <t>fiber=1.5 g/100ml</t>
        </is>
      </c>
      <c r="F1934" t="inlineStr">
        <is>
          <t>contains fiber</t>
        </is>
      </c>
      <c r="G1934" t="inlineStr"/>
    </row>
    <row r="1935">
      <c r="A1935" t="inlineStr">
        <is>
          <t>104</t>
        </is>
      </c>
      <c r="B1935" t="inlineStr">
        <is>
          <t>Isosource Standard Fibre 500 ml</t>
        </is>
      </c>
      <c r="C1935" t="inlineStr">
        <is>
          <t>nutritionally_complete</t>
        </is>
      </c>
      <c r="D1935" s="10" t="inlineStr">
        <is>
          <t>UNKNOWN</t>
        </is>
      </c>
      <c r="E1935" t="inlineStr">
        <is>
          <t>N/A</t>
        </is>
      </c>
      <c r="F1935" t="inlineStr">
        <is>
          <t>True</t>
        </is>
      </c>
      <c r="G1935" t="inlineStr">
        <is>
          <t>Cannot determine 'nutritionally_complete' for this product</t>
        </is>
      </c>
    </row>
    <row r="1936">
      <c r="A1936" t="inlineStr">
        <is>
          <t>104</t>
        </is>
      </c>
      <c r="B1936" t="inlineStr">
        <is>
          <t>Isosource Standard Fibre 500 ml</t>
        </is>
      </c>
      <c r="C1936" t="inlineStr">
        <is>
          <t>formulation</t>
        </is>
      </c>
      <c r="D1936" s="8" t="inlineStr">
        <is>
          <t>PASS</t>
        </is>
      </c>
      <c r="E1936" t="inlineStr">
        <is>
          <t>liquid</t>
        </is>
      </c>
      <c r="F1936" t="inlineStr">
        <is>
          <t>liquid</t>
        </is>
      </c>
      <c r="G1936" t="inlineStr"/>
    </row>
    <row r="1937">
      <c r="A1937" t="inlineStr">
        <is>
          <t>104</t>
        </is>
      </c>
      <c r="B1937" t="inlineStr">
        <is>
          <t>Isosource Standard Fibre 500 ml</t>
        </is>
      </c>
      <c r="C1937" t="inlineStr">
        <is>
          <t>route</t>
        </is>
      </c>
      <c r="D1937" s="8" t="inlineStr">
        <is>
          <t>PASS</t>
        </is>
      </c>
      <c r="E1937" t="inlineStr">
        <is>
          <t>enteral</t>
        </is>
      </c>
      <c r="F1937" t="inlineStr">
        <is>
          <t>enteral</t>
        </is>
      </c>
      <c r="G1937" t="inlineStr"/>
    </row>
    <row r="1938">
      <c r="A1938" t="inlineStr">
        <is>
          <t>104</t>
        </is>
      </c>
      <c r="B1938" t="inlineStr">
        <is>
          <t>Isosource Standard Fibre 1000 ml</t>
        </is>
      </c>
      <c r="C1938" t="inlineStr">
        <is>
          <t>volume</t>
        </is>
      </c>
      <c r="D1938" s="8" t="inlineStr">
        <is>
          <t>PASS</t>
        </is>
      </c>
      <c r="E1938" t="inlineStr">
        <is>
          <t>1000.0 ml</t>
        </is>
      </c>
      <c r="F1938" t="inlineStr">
        <is>
          <t>500.0-1000.0 ml</t>
        </is>
      </c>
      <c r="G1938" t="inlineStr"/>
    </row>
    <row r="1939">
      <c r="A1939" t="inlineStr">
        <is>
          <t>104</t>
        </is>
      </c>
      <c r="B1939" t="inlineStr">
        <is>
          <t>Isosource Standard Fibre 1000 ml</t>
        </is>
      </c>
      <c r="C1939" t="inlineStr">
        <is>
          <t>contains_fiber</t>
        </is>
      </c>
      <c r="D1939" s="8" t="inlineStr">
        <is>
          <t>PASS</t>
        </is>
      </c>
      <c r="E1939" t="inlineStr">
        <is>
          <t>fiber=1.5 g/100ml</t>
        </is>
      </c>
      <c r="F1939" t="inlineStr">
        <is>
          <t>contains fiber</t>
        </is>
      </c>
      <c r="G1939" t="inlineStr"/>
    </row>
    <row r="1940">
      <c r="A1940" t="inlineStr">
        <is>
          <t>104</t>
        </is>
      </c>
      <c r="B1940" t="inlineStr">
        <is>
          <t>Isosource Standard Fibre 1000 ml</t>
        </is>
      </c>
      <c r="C1940" t="inlineStr">
        <is>
          <t>nutritionally_complete</t>
        </is>
      </c>
      <c r="D1940" s="10" t="inlineStr">
        <is>
          <t>UNKNOWN</t>
        </is>
      </c>
      <c r="E1940" t="inlineStr">
        <is>
          <t>N/A</t>
        </is>
      </c>
      <c r="F1940" t="inlineStr">
        <is>
          <t>True</t>
        </is>
      </c>
      <c r="G1940" t="inlineStr">
        <is>
          <t>Cannot determine 'nutritionally_complete' for this product</t>
        </is>
      </c>
    </row>
    <row r="1941">
      <c r="A1941" t="inlineStr">
        <is>
          <t>104</t>
        </is>
      </c>
      <c r="B1941" t="inlineStr">
        <is>
          <t>Isosource Standard Fibre 1000 ml</t>
        </is>
      </c>
      <c r="C1941" t="inlineStr">
        <is>
          <t>formulation</t>
        </is>
      </c>
      <c r="D1941" s="8" t="inlineStr">
        <is>
          <t>PASS</t>
        </is>
      </c>
      <c r="E1941" t="inlineStr">
        <is>
          <t>liquid</t>
        </is>
      </c>
      <c r="F1941" t="inlineStr">
        <is>
          <t>liquid</t>
        </is>
      </c>
      <c r="G1941" t="inlineStr"/>
    </row>
    <row r="1942">
      <c r="A1942" t="inlineStr">
        <is>
          <t>104</t>
        </is>
      </c>
      <c r="B1942" t="inlineStr">
        <is>
          <t>Isosource Standard Fibre 1000 ml</t>
        </is>
      </c>
      <c r="C1942" t="inlineStr">
        <is>
          <t>route</t>
        </is>
      </c>
      <c r="D1942" s="8" t="inlineStr">
        <is>
          <t>PASS</t>
        </is>
      </c>
      <c r="E1942" t="inlineStr">
        <is>
          <t>enteral</t>
        </is>
      </c>
      <c r="F1942" t="inlineStr">
        <is>
          <t>enteral</t>
        </is>
      </c>
      <c r="G1942" t="inlineStr"/>
    </row>
    <row r="1943">
      <c r="A1943" t="inlineStr">
        <is>
          <t>104</t>
        </is>
      </c>
      <c r="B1943" t="inlineStr">
        <is>
          <t>Isosource Energy Fibre 500 ml</t>
        </is>
      </c>
      <c r="C1943" t="inlineStr">
        <is>
          <t>volume</t>
        </is>
      </c>
      <c r="D1943" s="8" t="inlineStr">
        <is>
          <t>PASS</t>
        </is>
      </c>
      <c r="E1943" t="inlineStr">
        <is>
          <t>500.0 ml</t>
        </is>
      </c>
      <c r="F1943" t="inlineStr">
        <is>
          <t>500.0-1000.0 ml</t>
        </is>
      </c>
      <c r="G1943" t="inlineStr"/>
    </row>
    <row r="1944">
      <c r="A1944" t="inlineStr">
        <is>
          <t>104</t>
        </is>
      </c>
      <c r="B1944" t="inlineStr">
        <is>
          <t>Isosource Energy Fibre 500 ml</t>
        </is>
      </c>
      <c r="C1944" t="inlineStr">
        <is>
          <t>contains_fiber</t>
        </is>
      </c>
      <c r="D1944" s="8" t="inlineStr">
        <is>
          <t>PASS</t>
        </is>
      </c>
      <c r="E1944" t="inlineStr">
        <is>
          <t>fiber=1.5 g/100ml</t>
        </is>
      </c>
      <c r="F1944" t="inlineStr">
        <is>
          <t>contains fiber</t>
        </is>
      </c>
      <c r="G1944" t="inlineStr"/>
    </row>
    <row r="1945">
      <c r="A1945" t="inlineStr">
        <is>
          <t>104</t>
        </is>
      </c>
      <c r="B1945" t="inlineStr">
        <is>
          <t>Isosource Energy Fibre 500 ml</t>
        </is>
      </c>
      <c r="C1945" t="inlineStr">
        <is>
          <t>nutritionally_complete</t>
        </is>
      </c>
      <c r="D1945" s="10" t="inlineStr">
        <is>
          <t>UNKNOWN</t>
        </is>
      </c>
      <c r="E1945" t="inlineStr">
        <is>
          <t>N/A</t>
        </is>
      </c>
      <c r="F1945" t="inlineStr">
        <is>
          <t>True</t>
        </is>
      </c>
      <c r="G1945" t="inlineStr">
        <is>
          <t>Cannot determine 'nutritionally_complete' for this product</t>
        </is>
      </c>
    </row>
    <row r="1946">
      <c r="A1946" t="inlineStr">
        <is>
          <t>104</t>
        </is>
      </c>
      <c r="B1946" t="inlineStr">
        <is>
          <t>Isosource Energy Fibre 500 ml</t>
        </is>
      </c>
      <c r="C1946" t="inlineStr">
        <is>
          <t>formulation</t>
        </is>
      </c>
      <c r="D1946" s="8" t="inlineStr">
        <is>
          <t>PASS</t>
        </is>
      </c>
      <c r="E1946" t="inlineStr">
        <is>
          <t>liquid</t>
        </is>
      </c>
      <c r="F1946" t="inlineStr">
        <is>
          <t>liquid</t>
        </is>
      </c>
      <c r="G1946" t="inlineStr"/>
    </row>
    <row r="1947">
      <c r="A1947" t="inlineStr">
        <is>
          <t>104</t>
        </is>
      </c>
      <c r="B1947" t="inlineStr">
        <is>
          <t>Isosource Energy Fibre 500 ml</t>
        </is>
      </c>
      <c r="C1947" t="inlineStr">
        <is>
          <t>route</t>
        </is>
      </c>
      <c r="D1947" s="8" t="inlineStr">
        <is>
          <t>PASS</t>
        </is>
      </c>
      <c r="E1947" t="inlineStr">
        <is>
          <t>enteral</t>
        </is>
      </c>
      <c r="F1947" t="inlineStr">
        <is>
          <t>enteral</t>
        </is>
      </c>
      <c r="G1947" t="inlineStr"/>
    </row>
    <row r="1948">
      <c r="A1948" t="inlineStr">
        <is>
          <t>105</t>
        </is>
      </c>
      <c r="B1948" t="inlineStr">
        <is>
          <t>Isosource Standard 500 ml</t>
        </is>
      </c>
      <c r="C1948" t="inlineStr">
        <is>
          <t>volume</t>
        </is>
      </c>
      <c r="D1948" s="8" t="inlineStr">
        <is>
          <t>PASS</t>
        </is>
      </c>
      <c r="E1948" t="inlineStr">
        <is>
          <t>500.0 ml</t>
        </is>
      </c>
      <c r="F1948">
        <f> 500.0 ml</f>
        <v/>
      </c>
      <c r="G1948" t="inlineStr"/>
    </row>
    <row r="1949">
      <c r="A1949" t="inlineStr">
        <is>
          <t>105</t>
        </is>
      </c>
      <c r="B1949" t="inlineStr">
        <is>
          <t>Isosource Standard 500 ml</t>
        </is>
      </c>
      <c r="C1949" t="inlineStr">
        <is>
          <t>contains_fiber</t>
        </is>
      </c>
      <c r="D1949" s="8" t="inlineStr">
        <is>
          <t>PASS</t>
        </is>
      </c>
      <c r="E1949" t="inlineStr">
        <is>
          <t>fiber=0.0 g/100ml</t>
        </is>
      </c>
      <c r="F1949" t="inlineStr">
        <is>
          <t>no fiber</t>
        </is>
      </c>
      <c r="G1949" t="inlineStr"/>
    </row>
    <row r="1950">
      <c r="A1950" t="inlineStr">
        <is>
          <t>105</t>
        </is>
      </c>
      <c r="B1950" t="inlineStr">
        <is>
          <t>Isosource Standard 500 ml</t>
        </is>
      </c>
      <c r="C1950" t="inlineStr">
        <is>
          <t>nutritionally_complete</t>
        </is>
      </c>
      <c r="D1950" s="10" t="inlineStr">
        <is>
          <t>UNKNOWN</t>
        </is>
      </c>
      <c r="E1950" t="inlineStr">
        <is>
          <t>N/A</t>
        </is>
      </c>
      <c r="F1950" t="inlineStr">
        <is>
          <t>True</t>
        </is>
      </c>
      <c r="G1950" t="inlineStr">
        <is>
          <t>Cannot determine 'nutritionally_complete' for this product</t>
        </is>
      </c>
    </row>
    <row r="1951">
      <c r="A1951" t="inlineStr">
        <is>
          <t>105</t>
        </is>
      </c>
      <c r="B1951" t="inlineStr">
        <is>
          <t>Isosource Standard 500 ml</t>
        </is>
      </c>
      <c r="C1951" t="inlineStr">
        <is>
          <t>formulation</t>
        </is>
      </c>
      <c r="D1951" s="8" t="inlineStr">
        <is>
          <t>PASS</t>
        </is>
      </c>
      <c r="E1951" t="inlineStr">
        <is>
          <t>liquid</t>
        </is>
      </c>
      <c r="F1951" t="inlineStr">
        <is>
          <t>liquid</t>
        </is>
      </c>
      <c r="G1951" t="inlineStr"/>
    </row>
    <row r="1952">
      <c r="A1952" t="inlineStr">
        <is>
          <t>105</t>
        </is>
      </c>
      <c r="B1952" t="inlineStr">
        <is>
          <t>Isosource Standard 500 ml</t>
        </is>
      </c>
      <c r="C1952" t="inlineStr">
        <is>
          <t>route</t>
        </is>
      </c>
      <c r="D1952" s="8" t="inlineStr">
        <is>
          <t>PASS</t>
        </is>
      </c>
      <c r="E1952" t="inlineStr">
        <is>
          <t>enteral</t>
        </is>
      </c>
      <c r="F1952" t="inlineStr">
        <is>
          <t>enteral</t>
        </is>
      </c>
      <c r="G1952" t="inlineStr"/>
    </row>
    <row r="1953">
      <c r="A1953" t="inlineStr">
        <is>
          <t>105</t>
        </is>
      </c>
      <c r="B1953" t="inlineStr">
        <is>
          <t>Isosource Energy 500 ml</t>
        </is>
      </c>
      <c r="C1953" t="inlineStr">
        <is>
          <t>volume</t>
        </is>
      </c>
      <c r="D1953" s="8" t="inlineStr">
        <is>
          <t>PASS</t>
        </is>
      </c>
      <c r="E1953" t="inlineStr">
        <is>
          <t>500.0 ml</t>
        </is>
      </c>
      <c r="F1953">
        <f> 500.0 ml</f>
        <v/>
      </c>
      <c r="G1953" t="inlineStr"/>
    </row>
    <row r="1954">
      <c r="A1954" t="inlineStr">
        <is>
          <t>105</t>
        </is>
      </c>
      <c r="B1954" t="inlineStr">
        <is>
          <t>Isosource Energy 500 ml</t>
        </is>
      </c>
      <c r="C1954" t="inlineStr">
        <is>
          <t>contains_fiber</t>
        </is>
      </c>
      <c r="D1954" s="8" t="inlineStr">
        <is>
          <t>PASS</t>
        </is>
      </c>
      <c r="E1954" t="inlineStr">
        <is>
          <t>fiber=0.0 g/100ml</t>
        </is>
      </c>
      <c r="F1954" t="inlineStr">
        <is>
          <t>no fiber</t>
        </is>
      </c>
      <c r="G1954" t="inlineStr"/>
    </row>
    <row r="1955">
      <c r="A1955" t="inlineStr">
        <is>
          <t>105</t>
        </is>
      </c>
      <c r="B1955" t="inlineStr">
        <is>
          <t>Isosource Energy 500 ml</t>
        </is>
      </c>
      <c r="C1955" t="inlineStr">
        <is>
          <t>nutritionally_complete</t>
        </is>
      </c>
      <c r="D1955" s="10" t="inlineStr">
        <is>
          <t>UNKNOWN</t>
        </is>
      </c>
      <c r="E1955" t="inlineStr">
        <is>
          <t>N/A</t>
        </is>
      </c>
      <c r="F1955" t="inlineStr">
        <is>
          <t>True</t>
        </is>
      </c>
      <c r="G1955" t="inlineStr">
        <is>
          <t>Cannot determine 'nutritionally_complete' for this product</t>
        </is>
      </c>
    </row>
    <row r="1956">
      <c r="A1956" t="inlineStr">
        <is>
          <t>105</t>
        </is>
      </c>
      <c r="B1956" t="inlineStr">
        <is>
          <t>Isosource Energy 500 ml</t>
        </is>
      </c>
      <c r="C1956" t="inlineStr">
        <is>
          <t>formulation</t>
        </is>
      </c>
      <c r="D1956" s="8" t="inlineStr">
        <is>
          <t>PASS</t>
        </is>
      </c>
      <c r="E1956" t="inlineStr">
        <is>
          <t>liquid</t>
        </is>
      </c>
      <c r="F1956" t="inlineStr">
        <is>
          <t>liquid</t>
        </is>
      </c>
      <c r="G1956" t="inlineStr"/>
    </row>
    <row r="1957">
      <c r="A1957" t="inlineStr">
        <is>
          <t>105</t>
        </is>
      </c>
      <c r="B1957" t="inlineStr">
        <is>
          <t>Isosource Energy 500 ml</t>
        </is>
      </c>
      <c r="C1957" t="inlineStr">
        <is>
          <t>route</t>
        </is>
      </c>
      <c r="D1957" s="8" t="inlineStr">
        <is>
          <t>PASS</t>
        </is>
      </c>
      <c r="E1957" t="inlineStr">
        <is>
          <t>enteral</t>
        </is>
      </c>
      <c r="F1957" t="inlineStr">
        <is>
          <t>enteral</t>
        </is>
      </c>
      <c r="G1957" t="inlineStr"/>
    </row>
    <row r="1958">
      <c r="A1958" t="inlineStr">
        <is>
          <t>105</t>
        </is>
      </c>
      <c r="B1958" t="inlineStr">
        <is>
          <t>Isosource 2.0 Protein 500 ml</t>
        </is>
      </c>
      <c r="C1958" t="inlineStr">
        <is>
          <t>volume</t>
        </is>
      </c>
      <c r="D1958" s="8" t="inlineStr">
        <is>
          <t>PASS</t>
        </is>
      </c>
      <c r="E1958" t="inlineStr">
        <is>
          <t>500.0 ml</t>
        </is>
      </c>
      <c r="F1958">
        <f> 500.0 ml</f>
        <v/>
      </c>
      <c r="G1958" t="inlineStr"/>
    </row>
    <row r="1959">
      <c r="A1959" t="inlineStr">
        <is>
          <t>105</t>
        </is>
      </c>
      <c r="B1959" t="inlineStr">
        <is>
          <t>Isosource 2.0 Protein 500 ml</t>
        </is>
      </c>
      <c r="C1959" t="inlineStr">
        <is>
          <t>contains_fiber</t>
        </is>
      </c>
      <c r="D1959" s="8" t="inlineStr">
        <is>
          <t>PASS</t>
        </is>
      </c>
      <c r="E1959" t="inlineStr">
        <is>
          <t>fiber=0.0 g/100ml</t>
        </is>
      </c>
      <c r="F1959" t="inlineStr">
        <is>
          <t>no fiber</t>
        </is>
      </c>
      <c r="G1959" t="inlineStr"/>
    </row>
    <row r="1960">
      <c r="A1960" t="inlineStr">
        <is>
          <t>105</t>
        </is>
      </c>
      <c r="B1960" t="inlineStr">
        <is>
          <t>Isosource 2.0 Protein 500 ml</t>
        </is>
      </c>
      <c r="C1960" t="inlineStr">
        <is>
          <t>nutritionally_complete</t>
        </is>
      </c>
      <c r="D1960" s="10" t="inlineStr">
        <is>
          <t>UNKNOWN</t>
        </is>
      </c>
      <c r="E1960" t="inlineStr">
        <is>
          <t>N/A</t>
        </is>
      </c>
      <c r="F1960" t="inlineStr">
        <is>
          <t>True</t>
        </is>
      </c>
      <c r="G1960" t="inlineStr">
        <is>
          <t>Cannot determine 'nutritionally_complete' for this product</t>
        </is>
      </c>
    </row>
    <row r="1961">
      <c r="A1961" t="inlineStr">
        <is>
          <t>105</t>
        </is>
      </c>
      <c r="B1961" t="inlineStr">
        <is>
          <t>Isosource 2.0 Protein 500 ml</t>
        </is>
      </c>
      <c r="C1961" t="inlineStr">
        <is>
          <t>formulation</t>
        </is>
      </c>
      <c r="D1961" s="8" t="inlineStr">
        <is>
          <t>PASS</t>
        </is>
      </c>
      <c r="E1961" t="inlineStr">
        <is>
          <t>liquid</t>
        </is>
      </c>
      <c r="F1961" t="inlineStr">
        <is>
          <t>liquid</t>
        </is>
      </c>
      <c r="G1961" t="inlineStr"/>
    </row>
    <row r="1962">
      <c r="A1962" t="inlineStr">
        <is>
          <t>105</t>
        </is>
      </c>
      <c r="B1962" t="inlineStr">
        <is>
          <t>Isosource 2.0 Protein 500 ml</t>
        </is>
      </c>
      <c r="C1962" t="inlineStr">
        <is>
          <t>route</t>
        </is>
      </c>
      <c r="D1962" s="8" t="inlineStr">
        <is>
          <t>PASS</t>
        </is>
      </c>
      <c r="E1962" t="inlineStr">
        <is>
          <t>enteral</t>
        </is>
      </c>
      <c r="F1962" t="inlineStr">
        <is>
          <t>enteral</t>
        </is>
      </c>
      <c r="G1962" t="inlineStr"/>
    </row>
    <row r="1963">
      <c r="A1963" t="inlineStr">
        <is>
          <t>106</t>
        </is>
      </c>
      <c r="B1963" t="inlineStr">
        <is>
          <t>Isosource 2.0 Protein 500 ml</t>
        </is>
      </c>
      <c r="C1963" t="inlineStr">
        <is>
          <t>volume</t>
        </is>
      </c>
      <c r="D1963" s="8" t="inlineStr">
        <is>
          <t>PASS</t>
        </is>
      </c>
      <c r="E1963" t="inlineStr">
        <is>
          <t>500.0 ml</t>
        </is>
      </c>
      <c r="F1963">
        <f> 500.0 ml</f>
        <v/>
      </c>
      <c r="G1963" t="inlineStr"/>
    </row>
    <row r="1964">
      <c r="A1964" t="inlineStr">
        <is>
          <t>106</t>
        </is>
      </c>
      <c r="B1964" t="inlineStr">
        <is>
          <t>Isosource 2.0 Protein 500 ml</t>
        </is>
      </c>
      <c r="C1964" t="inlineStr">
        <is>
          <t>mct</t>
        </is>
      </c>
      <c r="D1964" s="8" t="inlineStr">
        <is>
          <t>PASS</t>
        </is>
      </c>
      <c r="E1964" t="inlineStr">
        <is>
          <t>2.67 g/100ml</t>
        </is>
      </c>
      <c r="F1964" t="inlineStr">
        <is>
          <t>&gt;= 0.8 g/100ml</t>
        </is>
      </c>
      <c r="G1964" t="inlineStr"/>
    </row>
    <row r="1965">
      <c r="A1965" t="inlineStr">
        <is>
          <t>106</t>
        </is>
      </c>
      <c r="B1965" t="inlineStr">
        <is>
          <t>Isosource 2.0 Protein 500 ml</t>
        </is>
      </c>
      <c r="C1965" t="inlineStr">
        <is>
          <t>nutritionally_complete</t>
        </is>
      </c>
      <c r="D1965" s="10" t="inlineStr">
        <is>
          <t>UNKNOWN</t>
        </is>
      </c>
      <c r="E1965" t="inlineStr">
        <is>
          <t>N/A</t>
        </is>
      </c>
      <c r="F1965" t="inlineStr">
        <is>
          <t>True</t>
        </is>
      </c>
      <c r="G1965" t="inlineStr">
        <is>
          <t>Cannot determine 'nutritionally_complete' for this product</t>
        </is>
      </c>
    </row>
    <row r="1966">
      <c r="A1966" t="inlineStr">
        <is>
          <t>106</t>
        </is>
      </c>
      <c r="B1966" t="inlineStr">
        <is>
          <t>Isosource 2.0 Protein 500 ml</t>
        </is>
      </c>
      <c r="C1966" t="inlineStr">
        <is>
          <t>formulation</t>
        </is>
      </c>
      <c r="D1966" s="8" t="inlineStr">
        <is>
          <t>PASS</t>
        </is>
      </c>
      <c r="E1966" t="inlineStr">
        <is>
          <t>liquid</t>
        </is>
      </c>
      <c r="F1966" t="inlineStr">
        <is>
          <t>liquid</t>
        </is>
      </c>
      <c r="G1966" t="inlineStr"/>
    </row>
    <row r="1967">
      <c r="A1967" t="inlineStr">
        <is>
          <t>106</t>
        </is>
      </c>
      <c r="B1967" t="inlineStr">
        <is>
          <t>Isosource 2.0 Protein 500 ml</t>
        </is>
      </c>
      <c r="C1967" t="inlineStr">
        <is>
          <t>route</t>
        </is>
      </c>
      <c r="D1967" s="8" t="inlineStr">
        <is>
          <t>PASS</t>
        </is>
      </c>
      <c r="E1967" t="inlineStr">
        <is>
          <t>enteral</t>
        </is>
      </c>
      <c r="F1967" t="inlineStr">
        <is>
          <t>enteral</t>
        </is>
      </c>
      <c r="G1967" t="inlineStr"/>
    </row>
    <row r="1968">
      <c r="A1968" t="inlineStr">
        <is>
          <t>106</t>
        </is>
      </c>
      <c r="B1968" t="inlineStr">
        <is>
          <t>Peptamen 500 ml</t>
        </is>
      </c>
      <c r="C1968" t="inlineStr">
        <is>
          <t>volume</t>
        </is>
      </c>
      <c r="D1968" s="8" t="inlineStr">
        <is>
          <t>PASS</t>
        </is>
      </c>
      <c r="E1968" t="inlineStr">
        <is>
          <t>500.0 ml</t>
        </is>
      </c>
      <c r="F1968">
        <f> 500.0 ml</f>
        <v/>
      </c>
      <c r="G1968" t="inlineStr"/>
    </row>
    <row r="1969">
      <c r="A1969" t="inlineStr">
        <is>
          <t>106</t>
        </is>
      </c>
      <c r="B1969" t="inlineStr">
        <is>
          <t>Peptamen 500 ml</t>
        </is>
      </c>
      <c r="C1969" t="inlineStr">
        <is>
          <t>mct</t>
        </is>
      </c>
      <c r="D1969" s="8" t="inlineStr">
        <is>
          <t>PASS</t>
        </is>
      </c>
      <c r="E1969" t="inlineStr">
        <is>
          <t>2.0 g/100ml</t>
        </is>
      </c>
      <c r="F1969" t="inlineStr">
        <is>
          <t>&gt;= 0.8 g/100ml</t>
        </is>
      </c>
      <c r="G1969" t="inlineStr"/>
    </row>
    <row r="1970">
      <c r="A1970" t="inlineStr">
        <is>
          <t>106</t>
        </is>
      </c>
      <c r="B1970" t="inlineStr">
        <is>
          <t>Peptamen 500 ml</t>
        </is>
      </c>
      <c r="C1970" t="inlineStr">
        <is>
          <t>nutritionally_complete</t>
        </is>
      </c>
      <c r="D1970" s="10" t="inlineStr">
        <is>
          <t>UNKNOWN</t>
        </is>
      </c>
      <c r="E1970" t="inlineStr">
        <is>
          <t>N/A</t>
        </is>
      </c>
      <c r="F1970" t="inlineStr">
        <is>
          <t>True</t>
        </is>
      </c>
      <c r="G1970" t="inlineStr">
        <is>
          <t>Cannot determine 'nutritionally_complete' for this product</t>
        </is>
      </c>
    </row>
    <row r="1971">
      <c r="A1971" t="inlineStr">
        <is>
          <t>106</t>
        </is>
      </c>
      <c r="B1971" t="inlineStr">
        <is>
          <t>Peptamen 500 ml</t>
        </is>
      </c>
      <c r="C1971" t="inlineStr">
        <is>
          <t>formulation</t>
        </is>
      </c>
      <c r="D1971" s="8" t="inlineStr">
        <is>
          <t>PASS</t>
        </is>
      </c>
      <c r="E1971" t="inlineStr">
        <is>
          <t>liquid</t>
        </is>
      </c>
      <c r="F1971" t="inlineStr">
        <is>
          <t>liquid</t>
        </is>
      </c>
      <c r="G1971" t="inlineStr"/>
    </row>
    <row r="1972">
      <c r="A1972" t="inlineStr">
        <is>
          <t>106</t>
        </is>
      </c>
      <c r="B1972" t="inlineStr">
        <is>
          <t>Peptamen 500 ml</t>
        </is>
      </c>
      <c r="C1972" t="inlineStr">
        <is>
          <t>route</t>
        </is>
      </c>
      <c r="D1972" s="8" t="inlineStr">
        <is>
          <t>PASS</t>
        </is>
      </c>
      <c r="E1972" t="inlineStr">
        <is>
          <t>enteral</t>
        </is>
      </c>
      <c r="F1972" t="inlineStr">
        <is>
          <t>enteral</t>
        </is>
      </c>
      <c r="G1972" t="inlineStr"/>
    </row>
    <row r="1973">
      <c r="A1973" t="inlineStr">
        <is>
          <t>106</t>
        </is>
      </c>
      <c r="B1973" t="inlineStr">
        <is>
          <t>Peptamen 2.0 Enteral 500 ml</t>
        </is>
      </c>
      <c r="C1973" t="inlineStr">
        <is>
          <t>volume</t>
        </is>
      </c>
      <c r="D1973" s="8" t="inlineStr">
        <is>
          <t>PASS</t>
        </is>
      </c>
      <c r="E1973" t="inlineStr">
        <is>
          <t>500.0 ml</t>
        </is>
      </c>
      <c r="F1973">
        <f> 500.0 ml</f>
        <v/>
      </c>
      <c r="G1973" t="inlineStr"/>
    </row>
    <row r="1974">
      <c r="A1974" t="inlineStr">
        <is>
          <t>106</t>
        </is>
      </c>
      <c r="B1974" t="inlineStr">
        <is>
          <t>Peptamen 2.0 Enteral 500 ml</t>
        </is>
      </c>
      <c r="C1974" t="inlineStr">
        <is>
          <t>mct</t>
        </is>
      </c>
      <c r="D1974" s="8" t="inlineStr">
        <is>
          <t>PASS</t>
        </is>
      </c>
      <c r="E1974" t="inlineStr">
        <is>
          <t>6.4 g/100ml</t>
        </is>
      </c>
      <c r="F1974" t="inlineStr">
        <is>
          <t>&gt;= 0.8 g/100ml</t>
        </is>
      </c>
      <c r="G1974" t="inlineStr"/>
    </row>
    <row r="1975">
      <c r="A1975" t="inlineStr">
        <is>
          <t>106</t>
        </is>
      </c>
      <c r="B1975" t="inlineStr">
        <is>
          <t>Peptamen 2.0 Enteral 500 ml</t>
        </is>
      </c>
      <c r="C1975" t="inlineStr">
        <is>
          <t>nutritionally_complete</t>
        </is>
      </c>
      <c r="D1975" s="10" t="inlineStr">
        <is>
          <t>UNKNOWN</t>
        </is>
      </c>
      <c r="E1975" t="inlineStr">
        <is>
          <t>N/A</t>
        </is>
      </c>
      <c r="F1975" t="inlineStr">
        <is>
          <t>True</t>
        </is>
      </c>
      <c r="G1975" t="inlineStr">
        <is>
          <t>Cannot determine 'nutritionally_complete' for this product</t>
        </is>
      </c>
    </row>
    <row r="1976">
      <c r="A1976" t="inlineStr">
        <is>
          <t>106</t>
        </is>
      </c>
      <c r="B1976" t="inlineStr">
        <is>
          <t>Peptamen 2.0 Enteral 500 ml</t>
        </is>
      </c>
      <c r="C1976" t="inlineStr">
        <is>
          <t>formulation</t>
        </is>
      </c>
      <c r="D1976" s="8" t="inlineStr">
        <is>
          <t>PASS</t>
        </is>
      </c>
      <c r="E1976" t="inlineStr">
        <is>
          <t>liquid</t>
        </is>
      </c>
      <c r="F1976" t="inlineStr">
        <is>
          <t>liquid</t>
        </is>
      </c>
      <c r="G1976" t="inlineStr"/>
    </row>
    <row r="1977">
      <c r="A1977" t="inlineStr">
        <is>
          <t>106</t>
        </is>
      </c>
      <c r="B1977" t="inlineStr">
        <is>
          <t>Peptamen 2.0 Enteral 500 ml</t>
        </is>
      </c>
      <c r="C1977" t="inlineStr">
        <is>
          <t>route</t>
        </is>
      </c>
      <c r="D1977" s="8" t="inlineStr">
        <is>
          <t>PASS</t>
        </is>
      </c>
      <c r="E1977" t="inlineStr">
        <is>
          <t>enteral</t>
        </is>
      </c>
      <c r="F1977" t="inlineStr">
        <is>
          <t>enteral</t>
        </is>
      </c>
      <c r="G1977" t="inlineStr"/>
    </row>
    <row r="1978">
      <c r="A1978" t="inlineStr">
        <is>
          <t>107</t>
        </is>
      </c>
      <c r="B1978" t="inlineStr">
        <is>
          <t>Isosource Standard Fibre 500 ml</t>
        </is>
      </c>
      <c r="C1978" t="inlineStr">
        <is>
          <t>volume</t>
        </is>
      </c>
      <c r="D1978" s="8" t="inlineStr">
        <is>
          <t>PASS</t>
        </is>
      </c>
      <c r="E1978" t="inlineStr">
        <is>
          <t>500.0 ml</t>
        </is>
      </c>
      <c r="F1978" t="inlineStr">
        <is>
          <t>500.0-1000.0 ml</t>
        </is>
      </c>
      <c r="G1978" t="inlineStr"/>
    </row>
    <row r="1979">
      <c r="A1979" t="inlineStr">
        <is>
          <t>107</t>
        </is>
      </c>
      <c r="B1979" t="inlineStr">
        <is>
          <t>Isosource Standard Fibre 500 ml</t>
        </is>
      </c>
      <c r="C1979" t="inlineStr">
        <is>
          <t>contains_fiber</t>
        </is>
      </c>
      <c r="D1979" s="8" t="inlineStr">
        <is>
          <t>PASS</t>
        </is>
      </c>
      <c r="E1979" t="inlineStr">
        <is>
          <t>fiber=1.5 g/100ml</t>
        </is>
      </c>
      <c r="F1979" t="inlineStr">
        <is>
          <t>contains fiber</t>
        </is>
      </c>
      <c r="G1979" t="inlineStr"/>
    </row>
    <row r="1980">
      <c r="A1980" t="inlineStr">
        <is>
          <t>107</t>
        </is>
      </c>
      <c r="B1980" t="inlineStr">
        <is>
          <t>Isosource Standard Fibre 500 ml</t>
        </is>
      </c>
      <c r="C1980" t="inlineStr">
        <is>
          <t>nutritionally_complete</t>
        </is>
      </c>
      <c r="D1980" s="10" t="inlineStr">
        <is>
          <t>UNKNOWN</t>
        </is>
      </c>
      <c r="E1980" t="inlineStr">
        <is>
          <t>N/A</t>
        </is>
      </c>
      <c r="F1980" t="inlineStr">
        <is>
          <t>True</t>
        </is>
      </c>
      <c r="G1980" t="inlineStr">
        <is>
          <t>Cannot determine 'nutritionally_complete' for this product</t>
        </is>
      </c>
    </row>
    <row r="1981">
      <c r="A1981" t="inlineStr">
        <is>
          <t>107</t>
        </is>
      </c>
      <c r="B1981" t="inlineStr">
        <is>
          <t>Isosource Standard Fibre 500 ml</t>
        </is>
      </c>
      <c r="C1981" t="inlineStr">
        <is>
          <t>formulation</t>
        </is>
      </c>
      <c r="D1981" s="8" t="inlineStr">
        <is>
          <t>PASS</t>
        </is>
      </c>
      <c r="E1981" t="inlineStr">
        <is>
          <t>liquid</t>
        </is>
      </c>
      <c r="F1981" t="inlineStr">
        <is>
          <t>liquid</t>
        </is>
      </c>
      <c r="G1981" t="inlineStr"/>
    </row>
    <row r="1982">
      <c r="A1982" t="inlineStr">
        <is>
          <t>107</t>
        </is>
      </c>
      <c r="B1982" t="inlineStr">
        <is>
          <t>Isosource Standard Fibre 500 ml</t>
        </is>
      </c>
      <c r="C1982" t="inlineStr">
        <is>
          <t>route</t>
        </is>
      </c>
      <c r="D1982" s="8" t="inlineStr">
        <is>
          <t>PASS</t>
        </is>
      </c>
      <c r="E1982" t="inlineStr">
        <is>
          <t>enteral</t>
        </is>
      </c>
      <c r="F1982" t="inlineStr">
        <is>
          <t>enteral</t>
        </is>
      </c>
      <c r="G1982" t="inlineStr"/>
    </row>
    <row r="1983">
      <c r="A1983" t="inlineStr">
        <is>
          <t>107</t>
        </is>
      </c>
      <c r="B1983" t="inlineStr">
        <is>
          <t>Isosource Standard Fibre 1000 ml</t>
        </is>
      </c>
      <c r="C1983" t="inlineStr">
        <is>
          <t>volume</t>
        </is>
      </c>
      <c r="D1983" s="8" t="inlineStr">
        <is>
          <t>PASS</t>
        </is>
      </c>
      <c r="E1983" t="inlineStr">
        <is>
          <t>1000.0 ml</t>
        </is>
      </c>
      <c r="F1983" t="inlineStr">
        <is>
          <t>500.0-1000.0 ml</t>
        </is>
      </c>
      <c r="G1983" t="inlineStr"/>
    </row>
    <row r="1984">
      <c r="A1984" t="inlineStr">
        <is>
          <t>107</t>
        </is>
      </c>
      <c r="B1984" t="inlineStr">
        <is>
          <t>Isosource Standard Fibre 1000 ml</t>
        </is>
      </c>
      <c r="C1984" t="inlineStr">
        <is>
          <t>contains_fiber</t>
        </is>
      </c>
      <c r="D1984" s="8" t="inlineStr">
        <is>
          <t>PASS</t>
        </is>
      </c>
      <c r="E1984" t="inlineStr">
        <is>
          <t>fiber=1.5 g/100ml</t>
        </is>
      </c>
      <c r="F1984" t="inlineStr">
        <is>
          <t>contains fiber</t>
        </is>
      </c>
      <c r="G1984" t="inlineStr"/>
    </row>
    <row r="1985">
      <c r="A1985" t="inlineStr">
        <is>
          <t>107</t>
        </is>
      </c>
      <c r="B1985" t="inlineStr">
        <is>
          <t>Isosource Standard Fibre 1000 ml</t>
        </is>
      </c>
      <c r="C1985" t="inlineStr">
        <is>
          <t>nutritionally_complete</t>
        </is>
      </c>
      <c r="D1985" s="10" t="inlineStr">
        <is>
          <t>UNKNOWN</t>
        </is>
      </c>
      <c r="E1985" t="inlineStr">
        <is>
          <t>N/A</t>
        </is>
      </c>
      <c r="F1985" t="inlineStr">
        <is>
          <t>True</t>
        </is>
      </c>
      <c r="G1985" t="inlineStr">
        <is>
          <t>Cannot determine 'nutritionally_complete' for this product</t>
        </is>
      </c>
    </row>
    <row r="1986">
      <c r="A1986" t="inlineStr">
        <is>
          <t>107</t>
        </is>
      </c>
      <c r="B1986" t="inlineStr">
        <is>
          <t>Isosource Standard Fibre 1000 ml</t>
        </is>
      </c>
      <c r="C1986" t="inlineStr">
        <is>
          <t>formulation</t>
        </is>
      </c>
      <c r="D1986" s="8" t="inlineStr">
        <is>
          <t>PASS</t>
        </is>
      </c>
      <c r="E1986" t="inlineStr">
        <is>
          <t>liquid</t>
        </is>
      </c>
      <c r="F1986" t="inlineStr">
        <is>
          <t>liquid</t>
        </is>
      </c>
      <c r="G1986" t="inlineStr"/>
    </row>
    <row r="1987">
      <c r="A1987" t="inlineStr">
        <is>
          <t>107</t>
        </is>
      </c>
      <c r="B1987" t="inlineStr">
        <is>
          <t>Isosource Standard Fibre 1000 ml</t>
        </is>
      </c>
      <c r="C1987" t="inlineStr">
        <is>
          <t>route</t>
        </is>
      </c>
      <c r="D1987" s="8" t="inlineStr">
        <is>
          <t>PASS</t>
        </is>
      </c>
      <c r="E1987" t="inlineStr">
        <is>
          <t>enteral</t>
        </is>
      </c>
      <c r="F1987" t="inlineStr">
        <is>
          <t>enteral</t>
        </is>
      </c>
      <c r="G1987" t="inlineStr"/>
    </row>
    <row r="1988">
      <c r="A1988" t="inlineStr">
        <is>
          <t>107</t>
        </is>
      </c>
      <c r="B1988" t="inlineStr">
        <is>
          <t>Isosource Energy Fibre 500 ml</t>
        </is>
      </c>
      <c r="C1988" t="inlineStr">
        <is>
          <t>volume</t>
        </is>
      </c>
      <c r="D1988" s="8" t="inlineStr">
        <is>
          <t>PASS</t>
        </is>
      </c>
      <c r="E1988" t="inlineStr">
        <is>
          <t>500.0 ml</t>
        </is>
      </c>
      <c r="F1988" t="inlineStr">
        <is>
          <t>500.0-1000.0 ml</t>
        </is>
      </c>
      <c r="G1988" t="inlineStr"/>
    </row>
    <row r="1989">
      <c r="A1989" t="inlineStr">
        <is>
          <t>107</t>
        </is>
      </c>
      <c r="B1989" t="inlineStr">
        <is>
          <t>Isosource Energy Fibre 500 ml</t>
        </is>
      </c>
      <c r="C1989" t="inlineStr">
        <is>
          <t>contains_fiber</t>
        </is>
      </c>
      <c r="D1989" s="8" t="inlineStr">
        <is>
          <t>PASS</t>
        </is>
      </c>
      <c r="E1989" t="inlineStr">
        <is>
          <t>fiber=1.5 g/100ml</t>
        </is>
      </c>
      <c r="F1989" t="inlineStr">
        <is>
          <t>contains fiber</t>
        </is>
      </c>
      <c r="G1989" t="inlineStr"/>
    </row>
    <row r="1990">
      <c r="A1990" t="inlineStr">
        <is>
          <t>107</t>
        </is>
      </c>
      <c r="B1990" t="inlineStr">
        <is>
          <t>Isosource Energy Fibre 500 ml</t>
        </is>
      </c>
      <c r="C1990" t="inlineStr">
        <is>
          <t>nutritionally_complete</t>
        </is>
      </c>
      <c r="D1990" s="10" t="inlineStr">
        <is>
          <t>UNKNOWN</t>
        </is>
      </c>
      <c r="E1990" t="inlineStr">
        <is>
          <t>N/A</t>
        </is>
      </c>
      <c r="F1990" t="inlineStr">
        <is>
          <t>True</t>
        </is>
      </c>
      <c r="G1990" t="inlineStr">
        <is>
          <t>Cannot determine 'nutritionally_complete' for this product</t>
        </is>
      </c>
    </row>
    <row r="1991">
      <c r="A1991" t="inlineStr">
        <is>
          <t>107</t>
        </is>
      </c>
      <c r="B1991" t="inlineStr">
        <is>
          <t>Isosource Energy Fibre 500 ml</t>
        </is>
      </c>
      <c r="C1991" t="inlineStr">
        <is>
          <t>formulation</t>
        </is>
      </c>
      <c r="D1991" s="8" t="inlineStr">
        <is>
          <t>PASS</t>
        </is>
      </c>
      <c r="E1991" t="inlineStr">
        <is>
          <t>liquid</t>
        </is>
      </c>
      <c r="F1991" t="inlineStr">
        <is>
          <t>liquid</t>
        </is>
      </c>
      <c r="G1991" t="inlineStr"/>
    </row>
    <row r="1992">
      <c r="A1992" t="inlineStr">
        <is>
          <t>107</t>
        </is>
      </c>
      <c r="B1992" t="inlineStr">
        <is>
          <t>Isosource Energy Fibre 500 ml</t>
        </is>
      </c>
      <c r="C1992" t="inlineStr">
        <is>
          <t>route</t>
        </is>
      </c>
      <c r="D1992" s="8" t="inlineStr">
        <is>
          <t>PASS</t>
        </is>
      </c>
      <c r="E1992" t="inlineStr">
        <is>
          <t>enteral</t>
        </is>
      </c>
      <c r="F1992" t="inlineStr">
        <is>
          <t>enteral</t>
        </is>
      </c>
      <c r="G1992" t="inlineStr"/>
    </row>
    <row r="1993">
      <c r="A1993" t="inlineStr">
        <is>
          <t>108</t>
        </is>
      </c>
      <c r="B1993" t="inlineStr">
        <is>
          <t>Isosource Standard 1000 ml</t>
        </is>
      </c>
      <c r="C1993" t="inlineStr">
        <is>
          <t>volume</t>
        </is>
      </c>
      <c r="D1993" s="8" t="inlineStr">
        <is>
          <t>PASS</t>
        </is>
      </c>
      <c r="E1993" t="inlineStr">
        <is>
          <t>1000.0 ml</t>
        </is>
      </c>
      <c r="F1993">
        <f> 1000.0 ml</f>
        <v/>
      </c>
      <c r="G1993" t="inlineStr"/>
    </row>
    <row r="1994">
      <c r="A1994" t="inlineStr">
        <is>
          <t>108</t>
        </is>
      </c>
      <c r="B1994" t="inlineStr">
        <is>
          <t>Isosource Standard 1000 ml</t>
        </is>
      </c>
      <c r="C1994" t="inlineStr">
        <is>
          <t>contains_fiber</t>
        </is>
      </c>
      <c r="D1994" s="8" t="inlineStr">
        <is>
          <t>PASS</t>
        </is>
      </c>
      <c r="E1994" t="inlineStr">
        <is>
          <t>fiber=0.0 g/100ml</t>
        </is>
      </c>
      <c r="F1994" t="inlineStr">
        <is>
          <t>no fiber</t>
        </is>
      </c>
      <c r="G1994" t="inlineStr"/>
    </row>
    <row r="1995">
      <c r="A1995" t="inlineStr">
        <is>
          <t>108</t>
        </is>
      </c>
      <c r="B1995" t="inlineStr">
        <is>
          <t>Isosource Standard 1000 ml</t>
        </is>
      </c>
      <c r="C1995" t="inlineStr">
        <is>
          <t>nutritionally_complete</t>
        </is>
      </c>
      <c r="D1995" s="10" t="inlineStr">
        <is>
          <t>UNKNOWN</t>
        </is>
      </c>
      <c r="E1995" t="inlineStr">
        <is>
          <t>N/A</t>
        </is>
      </c>
      <c r="F1995" t="inlineStr">
        <is>
          <t>True</t>
        </is>
      </c>
      <c r="G1995" t="inlineStr">
        <is>
          <t>Cannot determine 'nutritionally_complete' for this product</t>
        </is>
      </c>
    </row>
    <row r="1996">
      <c r="A1996" t="inlineStr">
        <is>
          <t>108</t>
        </is>
      </c>
      <c r="B1996" t="inlineStr">
        <is>
          <t>Isosource Standard 1000 ml</t>
        </is>
      </c>
      <c r="C1996" t="inlineStr">
        <is>
          <t>formulation</t>
        </is>
      </c>
      <c r="D1996" s="8" t="inlineStr">
        <is>
          <t>PASS</t>
        </is>
      </c>
      <c r="E1996" t="inlineStr">
        <is>
          <t>liquid</t>
        </is>
      </c>
      <c r="F1996" t="inlineStr">
        <is>
          <t>liquid</t>
        </is>
      </c>
      <c r="G1996" t="inlineStr"/>
    </row>
    <row r="1997">
      <c r="A1997" t="inlineStr">
        <is>
          <t>108</t>
        </is>
      </c>
      <c r="B1997" t="inlineStr">
        <is>
          <t>Isosource Standard 1000 ml</t>
        </is>
      </c>
      <c r="C1997" t="inlineStr">
        <is>
          <t>route</t>
        </is>
      </c>
      <c r="D1997" s="8" t="inlineStr">
        <is>
          <t>PASS</t>
        </is>
      </c>
      <c r="E1997" t="inlineStr">
        <is>
          <t>enteral</t>
        </is>
      </c>
      <c r="F1997" t="inlineStr">
        <is>
          <t>enteral</t>
        </is>
      </c>
      <c r="G1997" t="inlineStr"/>
    </row>
    <row r="1998">
      <c r="A1998" t="inlineStr">
        <is>
          <t>108</t>
        </is>
      </c>
      <c r="B1998" t="inlineStr">
        <is>
          <t>Isosource Standard 500 ml</t>
        </is>
      </c>
      <c r="C1998" t="inlineStr">
        <is>
          <t>volume</t>
        </is>
      </c>
      <c r="D1998" s="9" t="inlineStr">
        <is>
          <t>FAIL</t>
        </is>
      </c>
      <c r="E1998" t="inlineStr">
        <is>
          <t>500.0 ml</t>
        </is>
      </c>
      <c r="F1998">
        <f> 1000.0 ml</f>
        <v/>
      </c>
      <c r="G1998" t="inlineStr">
        <is>
          <t>500.0 ml != 1000.0 ml</t>
        </is>
      </c>
    </row>
    <row r="1999">
      <c r="A1999" t="inlineStr">
        <is>
          <t>108</t>
        </is>
      </c>
      <c r="B1999" t="inlineStr">
        <is>
          <t>Isosource Standard 500 ml</t>
        </is>
      </c>
      <c r="C1999" t="inlineStr">
        <is>
          <t>contains_fiber</t>
        </is>
      </c>
      <c r="D1999" s="8" t="inlineStr">
        <is>
          <t>PASS</t>
        </is>
      </c>
      <c r="E1999" t="inlineStr">
        <is>
          <t>fiber=0.0 g/100ml</t>
        </is>
      </c>
      <c r="F1999" t="inlineStr">
        <is>
          <t>no fiber</t>
        </is>
      </c>
      <c r="G1999" t="inlineStr"/>
    </row>
    <row r="2000">
      <c r="A2000" t="inlineStr">
        <is>
          <t>108</t>
        </is>
      </c>
      <c r="B2000" t="inlineStr">
        <is>
          <t>Isosource Standard 500 ml</t>
        </is>
      </c>
      <c r="C2000" t="inlineStr">
        <is>
          <t>nutritionally_complete</t>
        </is>
      </c>
      <c r="D2000" s="10" t="inlineStr">
        <is>
          <t>UNKNOWN</t>
        </is>
      </c>
      <c r="E2000" t="inlineStr">
        <is>
          <t>N/A</t>
        </is>
      </c>
      <c r="F2000" t="inlineStr">
        <is>
          <t>True</t>
        </is>
      </c>
      <c r="G2000" t="inlineStr">
        <is>
          <t>Cannot determine 'nutritionally_complete' for this product</t>
        </is>
      </c>
    </row>
    <row r="2001">
      <c r="A2001" t="inlineStr">
        <is>
          <t>108</t>
        </is>
      </c>
      <c r="B2001" t="inlineStr">
        <is>
          <t>Isosource Standard 500 ml</t>
        </is>
      </c>
      <c r="C2001" t="inlineStr">
        <is>
          <t>formulation</t>
        </is>
      </c>
      <c r="D2001" s="8" t="inlineStr">
        <is>
          <t>PASS</t>
        </is>
      </c>
      <c r="E2001" t="inlineStr">
        <is>
          <t>liquid</t>
        </is>
      </c>
      <c r="F2001" t="inlineStr">
        <is>
          <t>liquid</t>
        </is>
      </c>
      <c r="G2001" t="inlineStr"/>
    </row>
    <row r="2002">
      <c r="A2002" t="inlineStr">
        <is>
          <t>108</t>
        </is>
      </c>
      <c r="B2002" t="inlineStr">
        <is>
          <t>Isosource Standard 500 ml</t>
        </is>
      </c>
      <c r="C2002" t="inlineStr">
        <is>
          <t>route</t>
        </is>
      </c>
      <c r="D2002" s="8" t="inlineStr">
        <is>
          <t>PASS</t>
        </is>
      </c>
      <c r="E2002" t="inlineStr">
        <is>
          <t>enteral</t>
        </is>
      </c>
      <c r="F2002" t="inlineStr">
        <is>
          <t>enteral</t>
        </is>
      </c>
      <c r="G2002" t="inlineStr"/>
    </row>
    <row r="2003">
      <c r="A2003" t="inlineStr">
        <is>
          <t>108</t>
        </is>
      </c>
      <c r="B2003" t="inlineStr">
        <is>
          <t>Isosource Standard Fibre 1000 ml</t>
        </is>
      </c>
      <c r="C2003" t="inlineStr">
        <is>
          <t>volume</t>
        </is>
      </c>
      <c r="D2003" s="8" t="inlineStr">
        <is>
          <t>PASS</t>
        </is>
      </c>
      <c r="E2003" t="inlineStr">
        <is>
          <t>1000.0 ml</t>
        </is>
      </c>
      <c r="F2003">
        <f> 1000.0 ml</f>
        <v/>
      </c>
      <c r="G2003" t="inlineStr"/>
    </row>
    <row r="2004">
      <c r="A2004" t="inlineStr">
        <is>
          <t>108</t>
        </is>
      </c>
      <c r="B2004" t="inlineStr">
        <is>
          <t>Isosource Standard Fibre 1000 ml</t>
        </is>
      </c>
      <c r="C2004" t="inlineStr">
        <is>
          <t>contains_fiber</t>
        </is>
      </c>
      <c r="D2004" s="9" t="inlineStr">
        <is>
          <t>FAIL</t>
        </is>
      </c>
      <c r="E2004" t="inlineStr">
        <is>
          <t>fiber=1.5 g/100ml</t>
        </is>
      </c>
      <c r="F2004" t="inlineStr">
        <is>
          <t>no fiber</t>
        </is>
      </c>
      <c r="G2004" t="inlineStr">
        <is>
          <t>Product contains fiber (1.5 g/100ml)</t>
        </is>
      </c>
    </row>
    <row r="2005">
      <c r="A2005" t="inlineStr">
        <is>
          <t>108</t>
        </is>
      </c>
      <c r="B2005" t="inlineStr">
        <is>
          <t>Isosource Standard Fibre 1000 ml</t>
        </is>
      </c>
      <c r="C2005" t="inlineStr">
        <is>
          <t>nutritionally_complete</t>
        </is>
      </c>
      <c r="D2005" s="10" t="inlineStr">
        <is>
          <t>UNKNOWN</t>
        </is>
      </c>
      <c r="E2005" t="inlineStr">
        <is>
          <t>N/A</t>
        </is>
      </c>
      <c r="F2005" t="inlineStr">
        <is>
          <t>True</t>
        </is>
      </c>
      <c r="G2005" t="inlineStr">
        <is>
          <t>Cannot determine 'nutritionally_complete' for this product</t>
        </is>
      </c>
    </row>
    <row r="2006">
      <c r="A2006" t="inlineStr">
        <is>
          <t>108</t>
        </is>
      </c>
      <c r="B2006" t="inlineStr">
        <is>
          <t>Isosource Standard Fibre 1000 ml</t>
        </is>
      </c>
      <c r="C2006" t="inlineStr">
        <is>
          <t>formulation</t>
        </is>
      </c>
      <c r="D2006" s="8" t="inlineStr">
        <is>
          <t>PASS</t>
        </is>
      </c>
      <c r="E2006" t="inlineStr">
        <is>
          <t>liquid</t>
        </is>
      </c>
      <c r="F2006" t="inlineStr">
        <is>
          <t>liquid</t>
        </is>
      </c>
      <c r="G2006" t="inlineStr"/>
    </row>
    <row r="2007">
      <c r="A2007" t="inlineStr">
        <is>
          <t>108</t>
        </is>
      </c>
      <c r="B2007" t="inlineStr">
        <is>
          <t>Isosource Standard Fibre 1000 ml</t>
        </is>
      </c>
      <c r="C2007" t="inlineStr">
        <is>
          <t>route</t>
        </is>
      </c>
      <c r="D2007" s="8" t="inlineStr">
        <is>
          <t>PASS</t>
        </is>
      </c>
      <c r="E2007" t="inlineStr">
        <is>
          <t>enteral</t>
        </is>
      </c>
      <c r="F2007" t="inlineStr">
        <is>
          <t>enteral</t>
        </is>
      </c>
      <c r="G2007" t="inlineStr"/>
    </row>
    <row r="2008">
      <c r="A2008" t="inlineStr">
        <is>
          <t>109</t>
        </is>
      </c>
      <c r="B2008" t="inlineStr">
        <is>
          <t>Isosource Standard Fibre 1000 ml</t>
        </is>
      </c>
      <c r="C2008" t="inlineStr">
        <is>
          <t>protein</t>
        </is>
      </c>
      <c r="D2008" s="10" t="inlineStr">
        <is>
          <t>UNKNOWN</t>
        </is>
      </c>
      <c r="E2008" t="inlineStr">
        <is>
          <t>4.0</t>
        </is>
      </c>
      <c r="F2008">
        <f> 5.5 g100ml</f>
        <v/>
      </c>
      <c r="G2008" t="inlineStr">
        <is>
          <t>Unknown unit: 'g100ml'</t>
        </is>
      </c>
    </row>
    <row r="2009">
      <c r="A2009" t="inlineStr">
        <is>
          <t>109</t>
        </is>
      </c>
      <c r="B2009" t="inlineStr">
        <is>
          <t>Isosource Standard Fibre 1000 ml</t>
        </is>
      </c>
      <c r="C2009" t="inlineStr">
        <is>
          <t>volume</t>
        </is>
      </c>
      <c r="D2009" s="8" t="inlineStr">
        <is>
          <t>PASS</t>
        </is>
      </c>
      <c r="E2009" t="inlineStr">
        <is>
          <t>1000.0 ml</t>
        </is>
      </c>
      <c r="F2009">
        <f> 1000.0 ml</f>
        <v/>
      </c>
      <c r="G2009" t="inlineStr"/>
    </row>
    <row r="2010">
      <c r="A2010" t="inlineStr">
        <is>
          <t>109</t>
        </is>
      </c>
      <c r="B2010" t="inlineStr">
        <is>
          <t>Isosource Standard Fibre 1000 ml</t>
        </is>
      </c>
      <c r="C2010" t="inlineStr">
        <is>
          <t>l_arginine</t>
        </is>
      </c>
      <c r="D2010" s="10" t="inlineStr">
        <is>
          <t>UNKNOWN</t>
        </is>
      </c>
      <c r="E2010" t="inlineStr">
        <is>
          <t>N/A</t>
        </is>
      </c>
      <c r="F2010">
        <f> 0.85 g/100ml</f>
        <v/>
      </c>
      <c r="G2010" t="inlineStr">
        <is>
          <t>Product has no value for 'l_arginine'</t>
        </is>
      </c>
    </row>
    <row r="2011">
      <c r="A2011" t="inlineStr">
        <is>
          <t>109</t>
        </is>
      </c>
      <c r="B2011" t="inlineStr">
        <is>
          <t>Isosource Standard Fibre 1000 ml</t>
        </is>
      </c>
      <c r="C2011" t="inlineStr">
        <is>
          <t>contains_fiber</t>
        </is>
      </c>
      <c r="D2011" s="8" t="inlineStr">
        <is>
          <t>PASS</t>
        </is>
      </c>
      <c r="E2011" t="inlineStr">
        <is>
          <t>fiber=1.5 g/100ml</t>
        </is>
      </c>
      <c r="F2011" t="inlineStr">
        <is>
          <t>contains fiber</t>
        </is>
      </c>
      <c r="G2011" t="inlineStr"/>
    </row>
    <row r="2012">
      <c r="A2012" t="inlineStr">
        <is>
          <t>109</t>
        </is>
      </c>
      <c r="B2012" t="inlineStr">
        <is>
          <t>Isosource Standard Fibre 1000 ml</t>
        </is>
      </c>
      <c r="C2012" t="inlineStr">
        <is>
          <t>nutritionally_complete</t>
        </is>
      </c>
      <c r="D2012" s="10" t="inlineStr">
        <is>
          <t>UNKNOWN</t>
        </is>
      </c>
      <c r="E2012" t="inlineStr">
        <is>
          <t>N/A</t>
        </is>
      </c>
      <c r="F2012" t="inlineStr">
        <is>
          <t>True</t>
        </is>
      </c>
      <c r="G2012" t="inlineStr">
        <is>
          <t>Cannot determine 'nutritionally_complete' for this product</t>
        </is>
      </c>
    </row>
    <row r="2013">
      <c r="A2013" t="inlineStr">
        <is>
          <t>109</t>
        </is>
      </c>
      <c r="B2013" t="inlineStr">
        <is>
          <t>Isosource Standard Fibre 1000 ml</t>
        </is>
      </c>
      <c r="C2013" t="inlineStr">
        <is>
          <t>formulation</t>
        </is>
      </c>
      <c r="D2013" s="8" t="inlineStr">
        <is>
          <t>PASS</t>
        </is>
      </c>
      <c r="E2013" t="inlineStr">
        <is>
          <t>liquid</t>
        </is>
      </c>
      <c r="F2013" t="inlineStr">
        <is>
          <t>liquid</t>
        </is>
      </c>
      <c r="G2013" t="inlineStr"/>
    </row>
    <row r="2014">
      <c r="A2014" t="inlineStr">
        <is>
          <t>109</t>
        </is>
      </c>
      <c r="B2014" t="inlineStr">
        <is>
          <t>Isosource Standard Fibre 1000 ml</t>
        </is>
      </c>
      <c r="C2014" t="inlineStr">
        <is>
          <t>route</t>
        </is>
      </c>
      <c r="D2014" s="8" t="inlineStr">
        <is>
          <t>PASS</t>
        </is>
      </c>
      <c r="E2014" t="inlineStr">
        <is>
          <t>enteral</t>
        </is>
      </c>
      <c r="F2014" t="inlineStr">
        <is>
          <t>enteral</t>
        </is>
      </c>
      <c r="G2014" t="inlineStr"/>
    </row>
    <row r="2015">
      <c r="A2015" t="inlineStr">
        <is>
          <t>109</t>
        </is>
      </c>
      <c r="B2015" t="inlineStr">
        <is>
          <t>Isosource Standard 1000 ml</t>
        </is>
      </c>
      <c r="C2015" t="inlineStr">
        <is>
          <t>protein</t>
        </is>
      </c>
      <c r="D2015" s="10" t="inlineStr">
        <is>
          <t>UNKNOWN</t>
        </is>
      </c>
      <c r="E2015" t="inlineStr">
        <is>
          <t>4.0</t>
        </is>
      </c>
      <c r="F2015">
        <f> 5.5 g100ml</f>
        <v/>
      </c>
      <c r="G2015" t="inlineStr">
        <is>
          <t>Unknown unit: 'g100ml'</t>
        </is>
      </c>
    </row>
    <row r="2016">
      <c r="A2016" t="inlineStr">
        <is>
          <t>109</t>
        </is>
      </c>
      <c r="B2016" t="inlineStr">
        <is>
          <t>Isosource Standard 1000 ml</t>
        </is>
      </c>
      <c r="C2016" t="inlineStr">
        <is>
          <t>volume</t>
        </is>
      </c>
      <c r="D2016" s="8" t="inlineStr">
        <is>
          <t>PASS</t>
        </is>
      </c>
      <c r="E2016" t="inlineStr">
        <is>
          <t>1000.0 ml</t>
        </is>
      </c>
      <c r="F2016">
        <f> 1000.0 ml</f>
        <v/>
      </c>
      <c r="G2016" t="inlineStr"/>
    </row>
    <row r="2017">
      <c r="A2017" t="inlineStr">
        <is>
          <t>109</t>
        </is>
      </c>
      <c r="B2017" t="inlineStr">
        <is>
          <t>Isosource Standard 1000 ml</t>
        </is>
      </c>
      <c r="C2017" t="inlineStr">
        <is>
          <t>l_arginine</t>
        </is>
      </c>
      <c r="D2017" s="10" t="inlineStr">
        <is>
          <t>UNKNOWN</t>
        </is>
      </c>
      <c r="E2017" t="inlineStr">
        <is>
          <t>N/A</t>
        </is>
      </c>
      <c r="F2017">
        <f> 0.85 g/100ml</f>
        <v/>
      </c>
      <c r="G2017" t="inlineStr">
        <is>
          <t>Product has no value for 'l_arginine'</t>
        </is>
      </c>
    </row>
    <row r="2018">
      <c r="A2018" t="inlineStr">
        <is>
          <t>109</t>
        </is>
      </c>
      <c r="B2018" t="inlineStr">
        <is>
          <t>Isosource Standard 1000 ml</t>
        </is>
      </c>
      <c r="C2018" t="inlineStr">
        <is>
          <t>contains_fiber</t>
        </is>
      </c>
      <c r="D2018" s="9" t="inlineStr">
        <is>
          <t>FAIL</t>
        </is>
      </c>
      <c r="E2018" t="inlineStr">
        <is>
          <t>fiber=0.0 g/100ml</t>
        </is>
      </c>
      <c r="F2018" t="inlineStr">
        <is>
          <t>contains fiber</t>
        </is>
      </c>
      <c r="G2018" t="inlineStr">
        <is>
          <t>Product has no/minimal fiber</t>
        </is>
      </c>
    </row>
    <row r="2019">
      <c r="A2019" t="inlineStr">
        <is>
          <t>109</t>
        </is>
      </c>
      <c r="B2019" t="inlineStr">
        <is>
          <t>Isosource Standard 1000 ml</t>
        </is>
      </c>
      <c r="C2019" t="inlineStr">
        <is>
          <t>nutritionally_complete</t>
        </is>
      </c>
      <c r="D2019" s="10" t="inlineStr">
        <is>
          <t>UNKNOWN</t>
        </is>
      </c>
      <c r="E2019" t="inlineStr">
        <is>
          <t>N/A</t>
        </is>
      </c>
      <c r="F2019" t="inlineStr">
        <is>
          <t>True</t>
        </is>
      </c>
      <c r="G2019" t="inlineStr">
        <is>
          <t>Cannot determine 'nutritionally_complete' for this product</t>
        </is>
      </c>
    </row>
    <row r="2020">
      <c r="A2020" t="inlineStr">
        <is>
          <t>109</t>
        </is>
      </c>
      <c r="B2020" t="inlineStr">
        <is>
          <t>Isosource Standard 1000 ml</t>
        </is>
      </c>
      <c r="C2020" t="inlineStr">
        <is>
          <t>formulation</t>
        </is>
      </c>
      <c r="D2020" s="8" t="inlineStr">
        <is>
          <t>PASS</t>
        </is>
      </c>
      <c r="E2020" t="inlineStr">
        <is>
          <t>liquid</t>
        </is>
      </c>
      <c r="F2020" t="inlineStr">
        <is>
          <t>liquid</t>
        </is>
      </c>
      <c r="G2020" t="inlineStr"/>
    </row>
    <row r="2021">
      <c r="A2021" t="inlineStr">
        <is>
          <t>109</t>
        </is>
      </c>
      <c r="B2021" t="inlineStr">
        <is>
          <t>Isosource Standard 1000 ml</t>
        </is>
      </c>
      <c r="C2021" t="inlineStr">
        <is>
          <t>route</t>
        </is>
      </c>
      <c r="D2021" s="8" t="inlineStr">
        <is>
          <t>PASS</t>
        </is>
      </c>
      <c r="E2021" t="inlineStr">
        <is>
          <t>enteral</t>
        </is>
      </c>
      <c r="F2021" t="inlineStr">
        <is>
          <t>enteral</t>
        </is>
      </c>
      <c r="G2021" t="inlineStr"/>
    </row>
    <row r="2022">
      <c r="A2022" t="inlineStr">
        <is>
          <t>109</t>
        </is>
      </c>
      <c r="B2022" t="inlineStr">
        <is>
          <t>Isosource Standard Fibre 500 ml</t>
        </is>
      </c>
      <c r="C2022" t="inlineStr">
        <is>
          <t>protein</t>
        </is>
      </c>
      <c r="D2022" s="10" t="inlineStr">
        <is>
          <t>UNKNOWN</t>
        </is>
      </c>
      <c r="E2022" t="inlineStr">
        <is>
          <t>4.0</t>
        </is>
      </c>
      <c r="F2022">
        <f> 5.5 g100ml</f>
        <v/>
      </c>
      <c r="G2022" t="inlineStr">
        <is>
          <t>Unknown unit: 'g100ml'</t>
        </is>
      </c>
    </row>
    <row r="2023">
      <c r="A2023" t="inlineStr">
        <is>
          <t>109</t>
        </is>
      </c>
      <c r="B2023" t="inlineStr">
        <is>
          <t>Isosource Standard Fibre 500 ml</t>
        </is>
      </c>
      <c r="C2023" t="inlineStr">
        <is>
          <t>volume</t>
        </is>
      </c>
      <c r="D2023" s="9" t="inlineStr">
        <is>
          <t>FAIL</t>
        </is>
      </c>
      <c r="E2023" t="inlineStr">
        <is>
          <t>500.0 ml</t>
        </is>
      </c>
      <c r="F2023">
        <f> 1000.0 ml</f>
        <v/>
      </c>
      <c r="G2023" t="inlineStr">
        <is>
          <t>500.0 ml != 1000.0 ml</t>
        </is>
      </c>
    </row>
    <row r="2024">
      <c r="A2024" t="inlineStr">
        <is>
          <t>109</t>
        </is>
      </c>
      <c r="B2024" t="inlineStr">
        <is>
          <t>Isosource Standard Fibre 500 ml</t>
        </is>
      </c>
      <c r="C2024" t="inlineStr">
        <is>
          <t>l_arginine</t>
        </is>
      </c>
      <c r="D2024" s="10" t="inlineStr">
        <is>
          <t>UNKNOWN</t>
        </is>
      </c>
      <c r="E2024" t="inlineStr">
        <is>
          <t>N/A</t>
        </is>
      </c>
      <c r="F2024">
        <f> 0.85 g/100ml</f>
        <v/>
      </c>
      <c r="G2024" t="inlineStr">
        <is>
          <t>Product has no value for 'l_arginine'</t>
        </is>
      </c>
    </row>
    <row r="2025">
      <c r="A2025" t="inlineStr">
        <is>
          <t>109</t>
        </is>
      </c>
      <c r="B2025" t="inlineStr">
        <is>
          <t>Isosource Standard Fibre 500 ml</t>
        </is>
      </c>
      <c r="C2025" t="inlineStr">
        <is>
          <t>contains_fiber</t>
        </is>
      </c>
      <c r="D2025" s="8" t="inlineStr">
        <is>
          <t>PASS</t>
        </is>
      </c>
      <c r="E2025" t="inlineStr">
        <is>
          <t>fiber=1.5 g/100ml</t>
        </is>
      </c>
      <c r="F2025" t="inlineStr">
        <is>
          <t>contains fiber</t>
        </is>
      </c>
      <c r="G2025" t="inlineStr"/>
    </row>
    <row r="2026">
      <c r="A2026" t="inlineStr">
        <is>
          <t>109</t>
        </is>
      </c>
      <c r="B2026" t="inlineStr">
        <is>
          <t>Isosource Standard Fibre 500 ml</t>
        </is>
      </c>
      <c r="C2026" t="inlineStr">
        <is>
          <t>nutritionally_complete</t>
        </is>
      </c>
      <c r="D2026" s="10" t="inlineStr">
        <is>
          <t>UNKNOWN</t>
        </is>
      </c>
      <c r="E2026" t="inlineStr">
        <is>
          <t>N/A</t>
        </is>
      </c>
      <c r="F2026" t="inlineStr">
        <is>
          <t>True</t>
        </is>
      </c>
      <c r="G2026" t="inlineStr">
        <is>
          <t>Cannot determine 'nutritionally_complete' for this product</t>
        </is>
      </c>
    </row>
    <row r="2027">
      <c r="A2027" t="inlineStr">
        <is>
          <t>109</t>
        </is>
      </c>
      <c r="B2027" t="inlineStr">
        <is>
          <t>Isosource Standard Fibre 500 ml</t>
        </is>
      </c>
      <c r="C2027" t="inlineStr">
        <is>
          <t>formulation</t>
        </is>
      </c>
      <c r="D2027" s="8" t="inlineStr">
        <is>
          <t>PASS</t>
        </is>
      </c>
      <c r="E2027" t="inlineStr">
        <is>
          <t>liquid</t>
        </is>
      </c>
      <c r="F2027" t="inlineStr">
        <is>
          <t>liquid</t>
        </is>
      </c>
      <c r="G2027" t="inlineStr"/>
    </row>
    <row r="2028">
      <c r="A2028" t="inlineStr">
        <is>
          <t>109</t>
        </is>
      </c>
      <c r="B2028" t="inlineStr">
        <is>
          <t>Isosource Standard Fibre 500 ml</t>
        </is>
      </c>
      <c r="C2028" t="inlineStr">
        <is>
          <t>route</t>
        </is>
      </c>
      <c r="D2028" s="8" t="inlineStr">
        <is>
          <t>PASS</t>
        </is>
      </c>
      <c r="E2028" t="inlineStr">
        <is>
          <t>enteral</t>
        </is>
      </c>
      <c r="F2028" t="inlineStr">
        <is>
          <t>enteral</t>
        </is>
      </c>
      <c r="G2028" t="inlineStr"/>
    </row>
    <row r="2029">
      <c r="A2029" t="inlineStr">
        <is>
          <t>110</t>
        </is>
      </c>
      <c r="B2029" t="inlineStr">
        <is>
          <t>Isosource Standard Fibre 500 ml</t>
        </is>
      </c>
      <c r="C2029" t="inlineStr">
        <is>
          <t>volume</t>
        </is>
      </c>
      <c r="D2029" s="8" t="inlineStr">
        <is>
          <t>PASS</t>
        </is>
      </c>
      <c r="E2029" t="inlineStr">
        <is>
          <t>500.0 ml</t>
        </is>
      </c>
      <c r="F2029" t="inlineStr">
        <is>
          <t>500.0-1000.0 ml</t>
        </is>
      </c>
      <c r="G2029" t="inlineStr"/>
    </row>
    <row r="2030">
      <c r="A2030" t="inlineStr">
        <is>
          <t>110</t>
        </is>
      </c>
      <c r="B2030" t="inlineStr">
        <is>
          <t>Isosource Standard Fibre 500 ml</t>
        </is>
      </c>
      <c r="C2030" t="inlineStr">
        <is>
          <t>contains_fiber</t>
        </is>
      </c>
      <c r="D2030" s="8" t="inlineStr">
        <is>
          <t>PASS</t>
        </is>
      </c>
      <c r="E2030" t="inlineStr">
        <is>
          <t>fiber=1.5 g/100ml</t>
        </is>
      </c>
      <c r="F2030" t="inlineStr">
        <is>
          <t>contains fiber</t>
        </is>
      </c>
      <c r="G2030" t="inlineStr"/>
    </row>
    <row r="2031">
      <c r="A2031" t="inlineStr">
        <is>
          <t>110</t>
        </is>
      </c>
      <c r="B2031" t="inlineStr">
        <is>
          <t>Isosource Standard Fibre 500 ml</t>
        </is>
      </c>
      <c r="C2031" t="inlineStr">
        <is>
          <t>nutritionally_complete</t>
        </is>
      </c>
      <c r="D2031" s="10" t="inlineStr">
        <is>
          <t>UNKNOWN</t>
        </is>
      </c>
      <c r="E2031" t="inlineStr">
        <is>
          <t>N/A</t>
        </is>
      </c>
      <c r="F2031" t="inlineStr">
        <is>
          <t>True</t>
        </is>
      </c>
      <c r="G2031" t="inlineStr">
        <is>
          <t>Cannot determine 'nutritionally_complete' for this product</t>
        </is>
      </c>
    </row>
    <row r="2032">
      <c r="A2032" t="inlineStr">
        <is>
          <t>110</t>
        </is>
      </c>
      <c r="B2032" t="inlineStr">
        <is>
          <t>Isosource Standard Fibre 500 ml</t>
        </is>
      </c>
      <c r="C2032" t="inlineStr">
        <is>
          <t>formulation</t>
        </is>
      </c>
      <c r="D2032" s="8" t="inlineStr">
        <is>
          <t>PASS</t>
        </is>
      </c>
      <c r="E2032" t="inlineStr">
        <is>
          <t>liquid</t>
        </is>
      </c>
      <c r="F2032" t="inlineStr">
        <is>
          <t>liquid</t>
        </is>
      </c>
      <c r="G2032" t="inlineStr"/>
    </row>
    <row r="2033">
      <c r="A2033" t="inlineStr">
        <is>
          <t>110</t>
        </is>
      </c>
      <c r="B2033" t="inlineStr">
        <is>
          <t>Isosource Standard Fibre 500 ml</t>
        </is>
      </c>
      <c r="C2033" t="inlineStr">
        <is>
          <t>route</t>
        </is>
      </c>
      <c r="D2033" s="8" t="inlineStr">
        <is>
          <t>PASS</t>
        </is>
      </c>
      <c r="E2033" t="inlineStr">
        <is>
          <t>enteral</t>
        </is>
      </c>
      <c r="F2033" t="inlineStr">
        <is>
          <t>enteral</t>
        </is>
      </c>
      <c r="G2033" t="inlineStr"/>
    </row>
    <row r="2034">
      <c r="A2034" t="inlineStr">
        <is>
          <t>110</t>
        </is>
      </c>
      <c r="B2034" t="inlineStr">
        <is>
          <t>Isosource Standard Fibre 1000 ml</t>
        </is>
      </c>
      <c r="C2034" t="inlineStr">
        <is>
          <t>volume</t>
        </is>
      </c>
      <c r="D2034" s="8" t="inlineStr">
        <is>
          <t>PASS</t>
        </is>
      </c>
      <c r="E2034" t="inlineStr">
        <is>
          <t>1000.0 ml</t>
        </is>
      </c>
      <c r="F2034" t="inlineStr">
        <is>
          <t>500.0-1000.0 ml</t>
        </is>
      </c>
      <c r="G2034" t="inlineStr"/>
    </row>
    <row r="2035">
      <c r="A2035" t="inlineStr">
        <is>
          <t>110</t>
        </is>
      </c>
      <c r="B2035" t="inlineStr">
        <is>
          <t>Isosource Standard Fibre 1000 ml</t>
        </is>
      </c>
      <c r="C2035" t="inlineStr">
        <is>
          <t>contains_fiber</t>
        </is>
      </c>
      <c r="D2035" s="8" t="inlineStr">
        <is>
          <t>PASS</t>
        </is>
      </c>
      <c r="E2035" t="inlineStr">
        <is>
          <t>fiber=1.5 g/100ml</t>
        </is>
      </c>
      <c r="F2035" t="inlineStr">
        <is>
          <t>contains fiber</t>
        </is>
      </c>
      <c r="G2035" t="inlineStr"/>
    </row>
    <row r="2036">
      <c r="A2036" t="inlineStr">
        <is>
          <t>110</t>
        </is>
      </c>
      <c r="B2036" t="inlineStr">
        <is>
          <t>Isosource Standard Fibre 1000 ml</t>
        </is>
      </c>
      <c r="C2036" t="inlineStr">
        <is>
          <t>nutritionally_complete</t>
        </is>
      </c>
      <c r="D2036" s="10" t="inlineStr">
        <is>
          <t>UNKNOWN</t>
        </is>
      </c>
      <c r="E2036" t="inlineStr">
        <is>
          <t>N/A</t>
        </is>
      </c>
      <c r="F2036" t="inlineStr">
        <is>
          <t>True</t>
        </is>
      </c>
      <c r="G2036" t="inlineStr">
        <is>
          <t>Cannot determine 'nutritionally_complete' for this product</t>
        </is>
      </c>
    </row>
    <row r="2037">
      <c r="A2037" t="inlineStr">
        <is>
          <t>110</t>
        </is>
      </c>
      <c r="B2037" t="inlineStr">
        <is>
          <t>Isosource Standard Fibre 1000 ml</t>
        </is>
      </c>
      <c r="C2037" t="inlineStr">
        <is>
          <t>formulation</t>
        </is>
      </c>
      <c r="D2037" s="8" t="inlineStr">
        <is>
          <t>PASS</t>
        </is>
      </c>
      <c r="E2037" t="inlineStr">
        <is>
          <t>liquid</t>
        </is>
      </c>
      <c r="F2037" t="inlineStr">
        <is>
          <t>liquid</t>
        </is>
      </c>
      <c r="G2037" t="inlineStr"/>
    </row>
    <row r="2038">
      <c r="A2038" t="inlineStr">
        <is>
          <t>110</t>
        </is>
      </c>
      <c r="B2038" t="inlineStr">
        <is>
          <t>Isosource Standard Fibre 1000 ml</t>
        </is>
      </c>
      <c r="C2038" t="inlineStr">
        <is>
          <t>route</t>
        </is>
      </c>
      <c r="D2038" s="8" t="inlineStr">
        <is>
          <t>PASS</t>
        </is>
      </c>
      <c r="E2038" t="inlineStr">
        <is>
          <t>enteral</t>
        </is>
      </c>
      <c r="F2038" t="inlineStr">
        <is>
          <t>enteral</t>
        </is>
      </c>
      <c r="G2038" t="inlineStr"/>
    </row>
    <row r="2039">
      <c r="A2039" t="inlineStr">
        <is>
          <t>110</t>
        </is>
      </c>
      <c r="B2039" t="inlineStr">
        <is>
          <t>Isosource Energy Fibre 500 ml</t>
        </is>
      </c>
      <c r="C2039" t="inlineStr">
        <is>
          <t>volume</t>
        </is>
      </c>
      <c r="D2039" s="8" t="inlineStr">
        <is>
          <t>PASS</t>
        </is>
      </c>
      <c r="E2039" t="inlineStr">
        <is>
          <t>500.0 ml</t>
        </is>
      </c>
      <c r="F2039" t="inlineStr">
        <is>
          <t>500.0-1000.0 ml</t>
        </is>
      </c>
      <c r="G2039" t="inlineStr"/>
    </row>
    <row r="2040">
      <c r="A2040" t="inlineStr">
        <is>
          <t>110</t>
        </is>
      </c>
      <c r="B2040" t="inlineStr">
        <is>
          <t>Isosource Energy Fibre 500 ml</t>
        </is>
      </c>
      <c r="C2040" t="inlineStr">
        <is>
          <t>contains_fiber</t>
        </is>
      </c>
      <c r="D2040" s="8" t="inlineStr">
        <is>
          <t>PASS</t>
        </is>
      </c>
      <c r="E2040" t="inlineStr">
        <is>
          <t>fiber=1.5 g/100ml</t>
        </is>
      </c>
      <c r="F2040" t="inlineStr">
        <is>
          <t>contains fiber</t>
        </is>
      </c>
      <c r="G2040" t="inlineStr"/>
    </row>
    <row r="2041">
      <c r="A2041" t="inlineStr">
        <is>
          <t>110</t>
        </is>
      </c>
      <c r="B2041" t="inlineStr">
        <is>
          <t>Isosource Energy Fibre 500 ml</t>
        </is>
      </c>
      <c r="C2041" t="inlineStr">
        <is>
          <t>nutritionally_complete</t>
        </is>
      </c>
      <c r="D2041" s="10" t="inlineStr">
        <is>
          <t>UNKNOWN</t>
        </is>
      </c>
      <c r="E2041" t="inlineStr">
        <is>
          <t>N/A</t>
        </is>
      </c>
      <c r="F2041" t="inlineStr">
        <is>
          <t>True</t>
        </is>
      </c>
      <c r="G2041" t="inlineStr">
        <is>
          <t>Cannot determine 'nutritionally_complete' for this product</t>
        </is>
      </c>
    </row>
    <row r="2042">
      <c r="A2042" t="inlineStr">
        <is>
          <t>110</t>
        </is>
      </c>
      <c r="B2042" t="inlineStr">
        <is>
          <t>Isosource Energy Fibre 500 ml</t>
        </is>
      </c>
      <c r="C2042" t="inlineStr">
        <is>
          <t>formulation</t>
        </is>
      </c>
      <c r="D2042" s="8" t="inlineStr">
        <is>
          <t>PASS</t>
        </is>
      </c>
      <c r="E2042" t="inlineStr">
        <is>
          <t>liquid</t>
        </is>
      </c>
      <c r="F2042" t="inlineStr">
        <is>
          <t>liquid</t>
        </is>
      </c>
      <c r="G2042" t="inlineStr"/>
    </row>
    <row r="2043">
      <c r="A2043" t="inlineStr">
        <is>
          <t>110</t>
        </is>
      </c>
      <c r="B2043" t="inlineStr">
        <is>
          <t>Isosource Energy Fibre 500 ml</t>
        </is>
      </c>
      <c r="C2043" t="inlineStr">
        <is>
          <t>route</t>
        </is>
      </c>
      <c r="D2043" s="8" t="inlineStr">
        <is>
          <t>PASS</t>
        </is>
      </c>
      <c r="E2043" t="inlineStr">
        <is>
          <t>enteral</t>
        </is>
      </c>
      <c r="F2043" t="inlineStr">
        <is>
          <t>enteral</t>
        </is>
      </c>
      <c r="G2043" t="inlineStr"/>
    </row>
    <row r="2044">
      <c r="A2044" t="inlineStr">
        <is>
          <t>111</t>
        </is>
      </c>
      <c r="B2044" t="inlineStr">
        <is>
          <t>Isosource Standard 500 ml</t>
        </is>
      </c>
      <c r="C2044" t="inlineStr">
        <is>
          <t>volume</t>
        </is>
      </c>
      <c r="D2044" s="8" t="inlineStr">
        <is>
          <t>PASS</t>
        </is>
      </c>
      <c r="E2044" t="inlineStr">
        <is>
          <t>500.0 ml</t>
        </is>
      </c>
      <c r="F2044" t="inlineStr">
        <is>
          <t>500.0-1000.0 ml</t>
        </is>
      </c>
      <c r="G2044" t="inlineStr"/>
    </row>
    <row r="2045">
      <c r="A2045" t="inlineStr">
        <is>
          <t>111</t>
        </is>
      </c>
      <c r="B2045" t="inlineStr">
        <is>
          <t>Isosource Standard 500 ml</t>
        </is>
      </c>
      <c r="C2045" t="inlineStr">
        <is>
          <t>contains_fiber</t>
        </is>
      </c>
      <c r="D2045" s="8" t="inlineStr">
        <is>
          <t>PASS</t>
        </is>
      </c>
      <c r="E2045" t="inlineStr">
        <is>
          <t>fiber=0.0 g/100ml</t>
        </is>
      </c>
      <c r="F2045" t="inlineStr">
        <is>
          <t>no fiber</t>
        </is>
      </c>
      <c r="G2045" t="inlineStr"/>
    </row>
    <row r="2046">
      <c r="A2046" t="inlineStr">
        <is>
          <t>111</t>
        </is>
      </c>
      <c r="B2046" t="inlineStr">
        <is>
          <t>Isosource Standard 500 ml</t>
        </is>
      </c>
      <c r="C2046" t="inlineStr">
        <is>
          <t>nutritionally_complete</t>
        </is>
      </c>
      <c r="D2046" s="10" t="inlineStr">
        <is>
          <t>UNKNOWN</t>
        </is>
      </c>
      <c r="E2046" t="inlineStr">
        <is>
          <t>N/A</t>
        </is>
      </c>
      <c r="F2046" t="inlineStr">
        <is>
          <t>True</t>
        </is>
      </c>
      <c r="G2046" t="inlineStr">
        <is>
          <t>Cannot determine 'nutritionally_complete' for this product</t>
        </is>
      </c>
    </row>
    <row r="2047">
      <c r="A2047" t="inlineStr">
        <is>
          <t>111</t>
        </is>
      </c>
      <c r="B2047" t="inlineStr">
        <is>
          <t>Isosource Standard 500 ml</t>
        </is>
      </c>
      <c r="C2047" t="inlineStr">
        <is>
          <t>formulation</t>
        </is>
      </c>
      <c r="D2047" s="8" t="inlineStr">
        <is>
          <t>PASS</t>
        </is>
      </c>
      <c r="E2047" t="inlineStr">
        <is>
          <t>liquid</t>
        </is>
      </c>
      <c r="F2047" t="inlineStr">
        <is>
          <t>liquid</t>
        </is>
      </c>
      <c r="G2047" t="inlineStr"/>
    </row>
    <row r="2048">
      <c r="A2048" t="inlineStr">
        <is>
          <t>111</t>
        </is>
      </c>
      <c r="B2048" t="inlineStr">
        <is>
          <t>Isosource Standard 500 ml</t>
        </is>
      </c>
      <c r="C2048" t="inlineStr">
        <is>
          <t>route</t>
        </is>
      </c>
      <c r="D2048" s="8" t="inlineStr">
        <is>
          <t>PASS</t>
        </is>
      </c>
      <c r="E2048" t="inlineStr">
        <is>
          <t>enteral</t>
        </is>
      </c>
      <c r="F2048" t="inlineStr">
        <is>
          <t>enteral</t>
        </is>
      </c>
      <c r="G2048" t="inlineStr"/>
    </row>
    <row r="2049">
      <c r="A2049" t="inlineStr">
        <is>
          <t>111</t>
        </is>
      </c>
      <c r="B2049" t="inlineStr">
        <is>
          <t>Isosource Standard 1000 ml</t>
        </is>
      </c>
      <c r="C2049" t="inlineStr">
        <is>
          <t>volume</t>
        </is>
      </c>
      <c r="D2049" s="8" t="inlineStr">
        <is>
          <t>PASS</t>
        </is>
      </c>
      <c r="E2049" t="inlineStr">
        <is>
          <t>1000.0 ml</t>
        </is>
      </c>
      <c r="F2049" t="inlineStr">
        <is>
          <t>500.0-1000.0 ml</t>
        </is>
      </c>
      <c r="G2049" t="inlineStr"/>
    </row>
    <row r="2050">
      <c r="A2050" t="inlineStr">
        <is>
          <t>111</t>
        </is>
      </c>
      <c r="B2050" t="inlineStr">
        <is>
          <t>Isosource Standard 1000 ml</t>
        </is>
      </c>
      <c r="C2050" t="inlineStr">
        <is>
          <t>contains_fiber</t>
        </is>
      </c>
      <c r="D2050" s="8" t="inlineStr">
        <is>
          <t>PASS</t>
        </is>
      </c>
      <c r="E2050" t="inlineStr">
        <is>
          <t>fiber=0.0 g/100ml</t>
        </is>
      </c>
      <c r="F2050" t="inlineStr">
        <is>
          <t>no fiber</t>
        </is>
      </c>
      <c r="G2050" t="inlineStr"/>
    </row>
    <row r="2051">
      <c r="A2051" t="inlineStr">
        <is>
          <t>111</t>
        </is>
      </c>
      <c r="B2051" t="inlineStr">
        <is>
          <t>Isosource Standard 1000 ml</t>
        </is>
      </c>
      <c r="C2051" t="inlineStr">
        <is>
          <t>nutritionally_complete</t>
        </is>
      </c>
      <c r="D2051" s="10" t="inlineStr">
        <is>
          <t>UNKNOWN</t>
        </is>
      </c>
      <c r="E2051" t="inlineStr">
        <is>
          <t>N/A</t>
        </is>
      </c>
      <c r="F2051" t="inlineStr">
        <is>
          <t>True</t>
        </is>
      </c>
      <c r="G2051" t="inlineStr">
        <is>
          <t>Cannot determine 'nutritionally_complete' for this product</t>
        </is>
      </c>
    </row>
    <row r="2052">
      <c r="A2052" t="inlineStr">
        <is>
          <t>111</t>
        </is>
      </c>
      <c r="B2052" t="inlineStr">
        <is>
          <t>Isosource Standard 1000 ml</t>
        </is>
      </c>
      <c r="C2052" t="inlineStr">
        <is>
          <t>formulation</t>
        </is>
      </c>
      <c r="D2052" s="8" t="inlineStr">
        <is>
          <t>PASS</t>
        </is>
      </c>
      <c r="E2052" t="inlineStr">
        <is>
          <t>liquid</t>
        </is>
      </c>
      <c r="F2052" t="inlineStr">
        <is>
          <t>liquid</t>
        </is>
      </c>
      <c r="G2052" t="inlineStr"/>
    </row>
    <row r="2053">
      <c r="A2053" t="inlineStr">
        <is>
          <t>111</t>
        </is>
      </c>
      <c r="B2053" t="inlineStr">
        <is>
          <t>Isosource Standard 1000 ml</t>
        </is>
      </c>
      <c r="C2053" t="inlineStr">
        <is>
          <t>route</t>
        </is>
      </c>
      <c r="D2053" s="8" t="inlineStr">
        <is>
          <t>PASS</t>
        </is>
      </c>
      <c r="E2053" t="inlineStr">
        <is>
          <t>enteral</t>
        </is>
      </c>
      <c r="F2053" t="inlineStr">
        <is>
          <t>enteral</t>
        </is>
      </c>
      <c r="G2053" t="inlineStr"/>
    </row>
    <row r="2054">
      <c r="A2054" t="inlineStr">
        <is>
          <t>111</t>
        </is>
      </c>
      <c r="B2054" t="inlineStr">
        <is>
          <t>Isosource Energy 500 ml</t>
        </is>
      </c>
      <c r="C2054" t="inlineStr">
        <is>
          <t>volume</t>
        </is>
      </c>
      <c r="D2054" s="8" t="inlineStr">
        <is>
          <t>PASS</t>
        </is>
      </c>
      <c r="E2054" t="inlineStr">
        <is>
          <t>500.0 ml</t>
        </is>
      </c>
      <c r="F2054" t="inlineStr">
        <is>
          <t>500.0-1000.0 ml</t>
        </is>
      </c>
      <c r="G2054" t="inlineStr"/>
    </row>
    <row r="2055">
      <c r="A2055" t="inlineStr">
        <is>
          <t>111</t>
        </is>
      </c>
      <c r="B2055" t="inlineStr">
        <is>
          <t>Isosource Energy 500 ml</t>
        </is>
      </c>
      <c r="C2055" t="inlineStr">
        <is>
          <t>contains_fiber</t>
        </is>
      </c>
      <c r="D2055" s="8" t="inlineStr">
        <is>
          <t>PASS</t>
        </is>
      </c>
      <c r="E2055" t="inlineStr">
        <is>
          <t>fiber=0.0 g/100ml</t>
        </is>
      </c>
      <c r="F2055" t="inlineStr">
        <is>
          <t>no fiber</t>
        </is>
      </c>
      <c r="G2055" t="inlineStr"/>
    </row>
    <row r="2056">
      <c r="A2056" t="inlineStr">
        <is>
          <t>111</t>
        </is>
      </c>
      <c r="B2056" t="inlineStr">
        <is>
          <t>Isosource Energy 500 ml</t>
        </is>
      </c>
      <c r="C2056" t="inlineStr">
        <is>
          <t>nutritionally_complete</t>
        </is>
      </c>
      <c r="D2056" s="10" t="inlineStr">
        <is>
          <t>UNKNOWN</t>
        </is>
      </c>
      <c r="E2056" t="inlineStr">
        <is>
          <t>N/A</t>
        </is>
      </c>
      <c r="F2056" t="inlineStr">
        <is>
          <t>True</t>
        </is>
      </c>
      <c r="G2056" t="inlineStr">
        <is>
          <t>Cannot determine 'nutritionally_complete' for this product</t>
        </is>
      </c>
    </row>
    <row r="2057">
      <c r="A2057" t="inlineStr">
        <is>
          <t>111</t>
        </is>
      </c>
      <c r="B2057" t="inlineStr">
        <is>
          <t>Isosource Energy 500 ml</t>
        </is>
      </c>
      <c r="C2057" t="inlineStr">
        <is>
          <t>formulation</t>
        </is>
      </c>
      <c r="D2057" s="8" t="inlineStr">
        <is>
          <t>PASS</t>
        </is>
      </c>
      <c r="E2057" t="inlineStr">
        <is>
          <t>liquid</t>
        </is>
      </c>
      <c r="F2057" t="inlineStr">
        <is>
          <t>liquid</t>
        </is>
      </c>
      <c r="G2057" t="inlineStr"/>
    </row>
    <row r="2058">
      <c r="A2058" t="inlineStr">
        <is>
          <t>111</t>
        </is>
      </c>
      <c r="B2058" t="inlineStr">
        <is>
          <t>Isosource Energy 500 ml</t>
        </is>
      </c>
      <c r="C2058" t="inlineStr">
        <is>
          <t>route</t>
        </is>
      </c>
      <c r="D2058" s="8" t="inlineStr">
        <is>
          <t>PASS</t>
        </is>
      </c>
      <c r="E2058" t="inlineStr">
        <is>
          <t>enteral</t>
        </is>
      </c>
      <c r="F2058" t="inlineStr">
        <is>
          <t>enteral</t>
        </is>
      </c>
      <c r="G2058" t="inlineStr"/>
    </row>
    <row r="2059">
      <c r="A2059" t="inlineStr">
        <is>
          <t>112</t>
        </is>
      </c>
      <c r="B2059" t="inlineStr">
        <is>
          <t>Compat Ella® Spike Set</t>
        </is>
      </c>
      <c r="C2059" t="inlineStr">
        <is>
          <t>volume</t>
        </is>
      </c>
      <c r="D2059" s="10" t="inlineStr">
        <is>
          <t>UNKNOWN</t>
        </is>
      </c>
      <c r="E2059" t="inlineStr">
        <is>
          <t>N/A</t>
        </is>
      </c>
      <c r="F2059">
        <f> 500.0 ml</f>
        <v/>
      </c>
      <c r="G2059" t="inlineStr">
        <is>
          <t>Product has no package size</t>
        </is>
      </c>
    </row>
    <row r="2060">
      <c r="A2060" t="inlineStr">
        <is>
          <t>112</t>
        </is>
      </c>
      <c r="B2060" t="inlineStr">
        <is>
          <t>Compat Ella® Spike Set</t>
        </is>
      </c>
      <c r="C2060" t="inlineStr">
        <is>
          <t>sterile</t>
        </is>
      </c>
      <c r="D2060" s="8" t="inlineStr">
        <is>
          <t>PASS</t>
        </is>
      </c>
      <c r="E2060" t="inlineStr">
        <is>
          <t>True</t>
        </is>
      </c>
      <c r="F2060" t="inlineStr">
        <is>
          <t>True</t>
        </is>
      </c>
      <c r="G2060" t="inlineStr"/>
    </row>
    <row r="2061">
      <c r="A2061" t="inlineStr">
        <is>
          <t>112</t>
        </is>
      </c>
      <c r="B2061" t="inlineStr">
        <is>
          <t>Compat Ella® Spike Set</t>
        </is>
      </c>
      <c r="C2061" t="inlineStr">
        <is>
          <t>formulation</t>
        </is>
      </c>
      <c r="D2061" s="10" t="inlineStr">
        <is>
          <t>UNKNOWN</t>
        </is>
      </c>
      <c r="E2061" t="inlineStr">
        <is>
          <t>N/A</t>
        </is>
      </c>
      <c r="F2061" t="inlineStr">
        <is>
          <t>emulsion</t>
        </is>
      </c>
      <c r="G2061" t="inlineStr">
        <is>
          <t>Catalogue does not state 'formulation' for this product</t>
        </is>
      </c>
    </row>
    <row r="2062">
      <c r="A2062" t="inlineStr">
        <is>
          <t>112</t>
        </is>
      </c>
      <c r="B2062" t="inlineStr">
        <is>
          <t>Compat Ella® Spike Set</t>
        </is>
      </c>
      <c r="C2062" t="inlineStr">
        <is>
          <t>route</t>
        </is>
      </c>
      <c r="D2062" s="8" t="inlineStr">
        <is>
          <t>PASS</t>
        </is>
      </c>
      <c r="E2062" t="inlineStr">
        <is>
          <t>enteral</t>
        </is>
      </c>
      <c r="F2062" t="inlineStr">
        <is>
          <t>enteral</t>
        </is>
      </c>
      <c r="G2062" t="inlineStr"/>
    </row>
    <row r="2063">
      <c r="A2063" t="inlineStr">
        <is>
          <t>112</t>
        </is>
      </c>
      <c r="B2063" t="inlineStr">
        <is>
          <t>Compat Ella® Universal Set</t>
        </is>
      </c>
      <c r="C2063" t="inlineStr">
        <is>
          <t>volume</t>
        </is>
      </c>
      <c r="D2063" s="10" t="inlineStr">
        <is>
          <t>UNKNOWN</t>
        </is>
      </c>
      <c r="E2063" t="inlineStr">
        <is>
          <t>N/A</t>
        </is>
      </c>
      <c r="F2063">
        <f> 500.0 ml</f>
        <v/>
      </c>
      <c r="G2063" t="inlineStr">
        <is>
          <t>Product has no package size</t>
        </is>
      </c>
    </row>
    <row r="2064">
      <c r="A2064" t="inlineStr">
        <is>
          <t>112</t>
        </is>
      </c>
      <c r="B2064" t="inlineStr">
        <is>
          <t>Compat Ella® Universal Set</t>
        </is>
      </c>
      <c r="C2064" t="inlineStr">
        <is>
          <t>sterile</t>
        </is>
      </c>
      <c r="D2064" s="8" t="inlineStr">
        <is>
          <t>PASS</t>
        </is>
      </c>
      <c r="E2064" t="inlineStr">
        <is>
          <t>True</t>
        </is>
      </c>
      <c r="F2064" t="inlineStr">
        <is>
          <t>True</t>
        </is>
      </c>
      <c r="G2064" t="inlineStr"/>
    </row>
    <row r="2065">
      <c r="A2065" t="inlineStr">
        <is>
          <t>112</t>
        </is>
      </c>
      <c r="B2065" t="inlineStr">
        <is>
          <t>Compat Ella® Universal Set</t>
        </is>
      </c>
      <c r="C2065" t="inlineStr">
        <is>
          <t>formulation</t>
        </is>
      </c>
      <c r="D2065" s="10" t="inlineStr">
        <is>
          <t>UNKNOWN</t>
        </is>
      </c>
      <c r="E2065" t="inlineStr">
        <is>
          <t>N/A</t>
        </is>
      </c>
      <c r="F2065" t="inlineStr">
        <is>
          <t>emulsion</t>
        </is>
      </c>
      <c r="G2065" t="inlineStr">
        <is>
          <t>Catalogue does not state 'formulation' for this product</t>
        </is>
      </c>
    </row>
    <row r="2066">
      <c r="A2066" t="inlineStr">
        <is>
          <t>112</t>
        </is>
      </c>
      <c r="B2066" t="inlineStr">
        <is>
          <t>Compat Ella® Universal Set</t>
        </is>
      </c>
      <c r="C2066" t="inlineStr">
        <is>
          <t>route</t>
        </is>
      </c>
      <c r="D2066" s="8" t="inlineStr">
        <is>
          <t>PASS</t>
        </is>
      </c>
      <c r="E2066" t="inlineStr">
        <is>
          <t>enteral</t>
        </is>
      </c>
      <c r="F2066" t="inlineStr">
        <is>
          <t>enteral</t>
        </is>
      </c>
      <c r="G2066" t="inlineStr"/>
    </row>
    <row r="2067">
      <c r="A2067" t="inlineStr">
        <is>
          <t>112</t>
        </is>
      </c>
      <c r="B2067" t="inlineStr">
        <is>
          <t>Compat Ella® Dual Spike Set</t>
        </is>
      </c>
      <c r="C2067" t="inlineStr">
        <is>
          <t>volume</t>
        </is>
      </c>
      <c r="D2067" s="10" t="inlineStr">
        <is>
          <t>UNKNOWN</t>
        </is>
      </c>
      <c r="E2067" t="inlineStr">
        <is>
          <t>N/A</t>
        </is>
      </c>
      <c r="F2067">
        <f> 500.0 ml</f>
        <v/>
      </c>
      <c r="G2067" t="inlineStr">
        <is>
          <t>Product has no package size</t>
        </is>
      </c>
    </row>
    <row r="2068">
      <c r="A2068" t="inlineStr">
        <is>
          <t>112</t>
        </is>
      </c>
      <c r="B2068" t="inlineStr">
        <is>
          <t>Compat Ella® Dual Spike Set</t>
        </is>
      </c>
      <c r="C2068" t="inlineStr">
        <is>
          <t>sterile</t>
        </is>
      </c>
      <c r="D2068" s="8" t="inlineStr">
        <is>
          <t>PASS</t>
        </is>
      </c>
      <c r="E2068" t="inlineStr">
        <is>
          <t>True</t>
        </is>
      </c>
      <c r="F2068" t="inlineStr">
        <is>
          <t>True</t>
        </is>
      </c>
      <c r="G2068" t="inlineStr"/>
    </row>
    <row r="2069">
      <c r="A2069" t="inlineStr">
        <is>
          <t>112</t>
        </is>
      </c>
      <c r="B2069" t="inlineStr">
        <is>
          <t>Compat Ella® Dual Spike Set</t>
        </is>
      </c>
      <c r="C2069" t="inlineStr">
        <is>
          <t>formulation</t>
        </is>
      </c>
      <c r="D2069" s="10" t="inlineStr">
        <is>
          <t>UNKNOWN</t>
        </is>
      </c>
      <c r="E2069" t="inlineStr">
        <is>
          <t>N/A</t>
        </is>
      </c>
      <c r="F2069" t="inlineStr">
        <is>
          <t>emulsion</t>
        </is>
      </c>
      <c r="G2069" t="inlineStr">
        <is>
          <t>Catalogue does not state 'formulation' for this product</t>
        </is>
      </c>
    </row>
    <row r="2070">
      <c r="A2070" t="inlineStr">
        <is>
          <t>112</t>
        </is>
      </c>
      <c r="B2070" t="inlineStr">
        <is>
          <t>Compat Ella® Dual Spike Set</t>
        </is>
      </c>
      <c r="C2070" t="inlineStr">
        <is>
          <t>route</t>
        </is>
      </c>
      <c r="D2070" s="8" t="inlineStr">
        <is>
          <t>PASS</t>
        </is>
      </c>
      <c r="E2070" t="inlineStr">
        <is>
          <t>enteral</t>
        </is>
      </c>
      <c r="F2070" t="inlineStr">
        <is>
          <t>enteral</t>
        </is>
      </c>
      <c r="G207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2026-10-01T23:26:44Z</dcterms:created>
  <dcterms:modified xsi:type="dcterms:W3CDTF">2026-10-01T23:26:45Z</dcterms:modified>
</cp:coreProperties>
</file>