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1" fillId="2" borderId="0" pivotButton="0" quotePrefix="0" xfId="0"/>
    <xf numFmtId="0" fontId="0" fillId="5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s="2" t="inlineStr">
        <is>
          <t>65</t>
        </is>
      </c>
      <c r="B2" s="2" t="inlineStr">
        <is>
          <t>Enterālās barošanas produkts: Standart tipa. Pilnvērtīga, sabalansēta, šķidra diētiska pārtika bez šķiedrvielām, laktozes un glutēna pacientiem ar nor</t>
        </is>
      </c>
      <c r="C2" s="2" t="inlineStr">
        <is>
          <t>nutrition</t>
        </is>
      </c>
      <c r="D2" s="2" t="n">
        <v>1</v>
      </c>
      <c r="E2" s="2" t="inlineStr">
        <is>
          <t>Isosource Standard 1000 ml</t>
        </is>
      </c>
      <c r="F2" s="3" t="inlineStr">
        <is>
          <t>PARTIALLY_COMPLIANT</t>
        </is>
      </c>
      <c r="G2" s="2" t="n">
        <v>0.909</v>
      </c>
      <c r="H2" s="2" t="n">
        <v>10</v>
      </c>
      <c r="I2" s="2" t="n">
        <v>0</v>
      </c>
      <c r="J2" s="2" t="n">
        <v>1</v>
      </c>
      <c r="K2" s="2" t="inlineStr"/>
      <c r="L2" s="2" t="inlineStr">
        <is>
          <t>nutritionally_complete</t>
        </is>
      </c>
      <c r="M2" s="2" t="inlineStr">
        <is>
          <t>UNKNOWN nutritionally_complete: Cannot determine 'nutritionally_complete' for this product</t>
        </is>
      </c>
    </row>
    <row r="3">
      <c r="A3" s="2" t="inlineStr">
        <is>
          <t>65</t>
        </is>
      </c>
      <c r="B3" s="2" t="inlineStr">
        <is>
          <t>Enterālās barošanas produkts: Standart tipa. Pilnvērtīga, sabalansēta, šķidra diētiska pārtika bez šķiedrvielām, laktozes un glutēna pacientiem ar nor</t>
        </is>
      </c>
      <c r="C3" s="2" t="inlineStr">
        <is>
          <t>nutrition</t>
        </is>
      </c>
      <c r="D3" s="2" t="n">
        <v>2</v>
      </c>
      <c r="E3" s="2" t="inlineStr">
        <is>
          <t>Isosource Standard 500 ml</t>
        </is>
      </c>
      <c r="F3" s="4" t="inlineStr">
        <is>
          <t>NON_COMPLIANT</t>
        </is>
      </c>
      <c r="G3" s="2" t="n">
        <v>0.8179999999999999</v>
      </c>
      <c r="H3" s="2" t="n">
        <v>9</v>
      </c>
      <c r="I3" s="2" t="n">
        <v>1</v>
      </c>
      <c r="J3" s="2" t="n">
        <v>1</v>
      </c>
      <c r="K3" s="2" t="inlineStr">
        <is>
          <t>volume: 500.0 ml vs = 1000.0 ml</t>
        </is>
      </c>
      <c r="L3" s="2" t="inlineStr">
        <is>
          <t>nutritionally_complete</t>
        </is>
      </c>
      <c r="M3" s="2" t="inlineStr">
        <is>
          <t>UNKNOWN nutritionally_complete: Cannot determine 'nutritionally_complete' for this product; FAIL volume: 500.0 ml != 1000.0 ml</t>
        </is>
      </c>
    </row>
    <row r="4">
      <c r="A4" s="2" t="inlineStr">
        <is>
          <t>65</t>
        </is>
      </c>
      <c r="B4" s="2" t="inlineStr">
        <is>
          <t>Enterālās barošanas produkts: Standart tipa. Pilnvērtīga, sabalansēta, šķidra diētiska pārtika bez šķiedrvielām, laktozes un glutēna pacientiem ar nor</t>
        </is>
      </c>
      <c r="C4" s="2" t="inlineStr">
        <is>
          <t>nutrition</t>
        </is>
      </c>
      <c r="D4" s="2" t="n">
        <v>3</v>
      </c>
      <c r="E4" s="2" t="inlineStr">
        <is>
          <t>Isosource Standard Fibre 1000 ml</t>
        </is>
      </c>
      <c r="F4" s="4" t="inlineStr">
        <is>
          <t>NON_COMPLIANT</t>
        </is>
      </c>
      <c r="G4" s="2" t="n">
        <v>0.8179999999999999</v>
      </c>
      <c r="H4" s="2" t="n">
        <v>9</v>
      </c>
      <c r="I4" s="2" t="n">
        <v>1</v>
      </c>
      <c r="J4" s="2" t="n">
        <v>1</v>
      </c>
      <c r="K4" s="2" t="inlineStr">
        <is>
          <t>contains_fiber: fiber=1.5 g/100ml vs no fiber</t>
        </is>
      </c>
      <c r="L4" s="2" t="inlineStr">
        <is>
          <t>nutritionally_complete</t>
        </is>
      </c>
      <c r="M4" s="2" t="inlineStr">
        <is>
          <t>FAIL contains_fiber: Product contains fiber (1.5 g/100ml); UNKNOWN nutritionally_complete: Cannot determine 'nutritionally_complete' for this product</t>
        </is>
      </c>
    </row>
    <row r="5">
      <c r="A5" s="2" t="inlineStr">
        <is>
          <t>65</t>
        </is>
      </c>
      <c r="B5" s="2" t="inlineStr">
        <is>
          <t>Enterālās barošanas produkts: Standart tipa. Pilnvērtīga, sabalansēta, šķidra diētiska pārtika bez šķiedrvielām, laktozes un glutēna pacientiem ar nor</t>
        </is>
      </c>
      <c r="C5" s="2" t="inlineStr">
        <is>
          <t>nutrition</t>
        </is>
      </c>
      <c r="D5" s="2" t="n">
        <v>4</v>
      </c>
      <c r="E5" s="2" t="inlineStr">
        <is>
          <t>Peptamen 500 ml</t>
        </is>
      </c>
      <c r="F5" s="4" t="inlineStr">
        <is>
          <t>NON_COMPLIANT</t>
        </is>
      </c>
      <c r="G5" s="2" t="n">
        <v>0.8179999999999999</v>
      </c>
      <c r="H5" s="2" t="n">
        <v>9</v>
      </c>
      <c r="I5" s="2" t="n">
        <v>1</v>
      </c>
      <c r="J5" s="2" t="n">
        <v>1</v>
      </c>
      <c r="K5" s="2" t="inlineStr">
        <is>
          <t>volume: 500.0 ml vs = 1000.0 ml</t>
        </is>
      </c>
      <c r="L5" s="2" t="inlineStr">
        <is>
          <t>nutritionally_complete</t>
        </is>
      </c>
      <c r="M5" s="2" t="inlineStr">
        <is>
          <t>UNKNOWN nutritionally_complete: Cannot determine 'nutritionally_complete' for this product; FAIL volume: 500.0 ml != 1000.0 ml</t>
        </is>
      </c>
    </row>
    <row r="6">
      <c r="A6" s="2" t="inlineStr">
        <is>
          <t>65</t>
        </is>
      </c>
      <c r="B6" s="2" t="inlineStr">
        <is>
          <t>Enterālās barošanas produkts: Standart tipa. Pilnvērtīga, sabalansēta, šķidra diētiska pārtika bez šķiedrvielām, laktozes un glutēna pacientiem ar nor</t>
        </is>
      </c>
      <c r="C6" s="2" t="inlineStr">
        <is>
          <t>nutrition</t>
        </is>
      </c>
      <c r="D6" s="2" t="n">
        <v>5</v>
      </c>
      <c r="E6" s="2" t="inlineStr">
        <is>
          <t>Isosource Standard Fibre 500 ml</t>
        </is>
      </c>
      <c r="F6" s="4" t="inlineStr">
        <is>
          <t>NON_COMPLIANT</t>
        </is>
      </c>
      <c r="G6" s="2" t="n">
        <v>0.727</v>
      </c>
      <c r="H6" s="2" t="n">
        <v>8</v>
      </c>
      <c r="I6" s="2" t="n">
        <v>2</v>
      </c>
      <c r="J6" s="2" t="n">
        <v>1</v>
      </c>
      <c r="K6" s="2" t="inlineStr">
        <is>
          <t>contains_fiber: fiber=1.5 g/100ml vs no fiber; volume: 500.0 ml vs = 1000.0 ml</t>
        </is>
      </c>
      <c r="L6" s="2" t="inlineStr">
        <is>
          <t>nutritionally_complete</t>
        </is>
      </c>
      <c r="M6" s="2" t="inlineStr">
        <is>
          <t>FAIL contains_fiber: Product contains fiber (1.5 g/100ml); UNKNOWN nutritionally_complete: Cannot determine 'nutritionally_complete' for this product; FAIL volume: 500.0 ml != 1000.0 ml</t>
        </is>
      </c>
    </row>
    <row r="7">
      <c r="A7" s="2" t="inlineStr">
        <is>
          <t>66</t>
        </is>
      </c>
      <c r="B7" s="2" t="inlineStr">
        <is>
          <t>Enterālās barošanas produkts: Standart tipa. Pilnvērtīga, sabalansēta, šķidra diētiska pārtika bez šķiedrvielām, laktozes un glutēna, pacientiem ar no</t>
        </is>
      </c>
      <c r="C7" s="2" t="inlineStr">
        <is>
          <t>nutrition</t>
        </is>
      </c>
      <c r="D7" s="2" t="n">
        <v>1</v>
      </c>
      <c r="E7" s="2" t="inlineStr">
        <is>
          <t>Isosource Standard 500 ml</t>
        </is>
      </c>
      <c r="F7" s="3" t="inlineStr">
        <is>
          <t>PARTIALLY_COMPLIANT</t>
        </is>
      </c>
      <c r="G7" s="2" t="n">
        <v>0.909</v>
      </c>
      <c r="H7" s="2" t="n">
        <v>10</v>
      </c>
      <c r="I7" s="2" t="n">
        <v>0</v>
      </c>
      <c r="J7" s="2" t="n">
        <v>1</v>
      </c>
      <c r="K7" s="2" t="inlineStr"/>
      <c r="L7" s="2" t="inlineStr">
        <is>
          <t>nutritionally_complete</t>
        </is>
      </c>
      <c r="M7" s="2" t="inlineStr">
        <is>
          <t>UNKNOWN nutritionally_complete: Cannot determine 'nutritionally_complete' for this product</t>
        </is>
      </c>
    </row>
    <row r="8">
      <c r="A8" s="2" t="inlineStr">
        <is>
          <t>66</t>
        </is>
      </c>
      <c r="B8" s="2" t="inlineStr">
        <is>
          <t>Enterālās barošanas produkts: Standart tipa. Pilnvērtīga, sabalansēta, šķidra diētiska pārtika bez šķiedrvielām, laktozes un glutēna, pacientiem ar no</t>
        </is>
      </c>
      <c r="C8" s="2" t="inlineStr">
        <is>
          <t>nutrition</t>
        </is>
      </c>
      <c r="D8" s="2" t="n">
        <v>2</v>
      </c>
      <c r="E8" s="2" t="inlineStr">
        <is>
          <t>Peptamen 500 ml</t>
        </is>
      </c>
      <c r="F8" s="3" t="inlineStr">
        <is>
          <t>PARTIALLY_COMPLIANT</t>
        </is>
      </c>
      <c r="G8" s="2" t="n">
        <v>0.909</v>
      </c>
      <c r="H8" s="2" t="n">
        <v>10</v>
      </c>
      <c r="I8" s="2" t="n">
        <v>0</v>
      </c>
      <c r="J8" s="2" t="n">
        <v>1</v>
      </c>
      <c r="K8" s="2" t="inlineStr"/>
      <c r="L8" s="2" t="inlineStr">
        <is>
          <t>nutritionally_complete</t>
        </is>
      </c>
      <c r="M8" s="2" t="inlineStr">
        <is>
          <t>UNKNOWN nutritionally_complete: Cannot determine 'nutritionally_complete' for this product</t>
        </is>
      </c>
    </row>
    <row r="9">
      <c r="A9" s="2" t="inlineStr">
        <is>
          <t>66</t>
        </is>
      </c>
      <c r="B9" s="2" t="inlineStr">
        <is>
          <t>Enterālās barošanas produkts: Standart tipa. Pilnvērtīga, sabalansēta, šķidra diētiska pārtika bez šķiedrvielām, laktozes un glutēna, pacientiem ar no</t>
        </is>
      </c>
      <c r="C9" s="2" t="inlineStr">
        <is>
          <t>nutrition</t>
        </is>
      </c>
      <c r="D9" s="2" t="n">
        <v>3</v>
      </c>
      <c r="E9" s="2" t="inlineStr">
        <is>
          <t>Isosource Standard 1000 ml</t>
        </is>
      </c>
      <c r="F9" s="4" t="inlineStr">
        <is>
          <t>NON_COMPLIANT</t>
        </is>
      </c>
      <c r="G9" s="2" t="n">
        <v>0.8179999999999999</v>
      </c>
      <c r="H9" s="2" t="n">
        <v>9</v>
      </c>
      <c r="I9" s="2" t="n">
        <v>1</v>
      </c>
      <c r="J9" s="2" t="n">
        <v>1</v>
      </c>
      <c r="K9" s="2" t="inlineStr">
        <is>
          <t>volume: 1000.0 ml vs = 500.0 ml</t>
        </is>
      </c>
      <c r="L9" s="2" t="inlineStr">
        <is>
          <t>nutritionally_complete</t>
        </is>
      </c>
      <c r="M9" s="2" t="inlineStr">
        <is>
          <t>UNKNOWN nutritionally_complete: Cannot determine 'nutritionally_complete' for this product; FAIL volume: 1000.0 ml != 500.0 ml</t>
        </is>
      </c>
    </row>
    <row r="10">
      <c r="A10" s="2" t="inlineStr">
        <is>
          <t>66</t>
        </is>
      </c>
      <c r="B10" s="2" t="inlineStr">
        <is>
          <t>Enterālās barošanas produkts: Standart tipa. Pilnvērtīga, sabalansēta, šķidra diētiska pārtika bez šķiedrvielām, laktozes un glutēna, pacientiem ar no</t>
        </is>
      </c>
      <c r="C10" s="2" t="inlineStr">
        <is>
          <t>nutrition</t>
        </is>
      </c>
      <c r="D10" s="2" t="n">
        <v>4</v>
      </c>
      <c r="E10" s="2" t="inlineStr">
        <is>
          <t>Isosource Standard Fibre 500 ml</t>
        </is>
      </c>
      <c r="F10" s="4" t="inlineStr">
        <is>
          <t>NON_COMPLIANT</t>
        </is>
      </c>
      <c r="G10" s="2" t="n">
        <v>0.8179999999999999</v>
      </c>
      <c r="H10" s="2" t="n">
        <v>9</v>
      </c>
      <c r="I10" s="2" t="n">
        <v>1</v>
      </c>
      <c r="J10" s="2" t="n">
        <v>1</v>
      </c>
      <c r="K10" s="2" t="inlineStr">
        <is>
          <t>contains_fiber: fiber=1.5 g/100ml vs no fiber</t>
        </is>
      </c>
      <c r="L10" s="2" t="inlineStr">
        <is>
          <t>nutritionally_complete</t>
        </is>
      </c>
      <c r="M10" s="2" t="inlineStr">
        <is>
          <t>FAIL contains_fiber: Product contains fiber (1.5 g/100ml); UNKNOWN nutritionally_complete: Cannot determine 'nutritionally_complete' for this product</t>
        </is>
      </c>
    </row>
    <row r="11">
      <c r="A11" s="2" t="inlineStr">
        <is>
          <t>66</t>
        </is>
      </c>
      <c r="B11" s="2" t="inlineStr">
        <is>
          <t>Enterālās barošanas produkts: Standart tipa. Pilnvērtīga, sabalansēta, šķidra diētiska pārtika bez šķiedrvielām, laktozes un glutēna, pacientiem ar no</t>
        </is>
      </c>
      <c r="C11" s="2" t="inlineStr">
        <is>
          <t>nutrition</t>
        </is>
      </c>
      <c r="D11" s="2" t="n">
        <v>5</v>
      </c>
      <c r="E11" s="2" t="inlineStr">
        <is>
          <t>Isosource Standard Fibre 1000 ml</t>
        </is>
      </c>
      <c r="F11" s="4" t="inlineStr">
        <is>
          <t>NON_COMPLIANT</t>
        </is>
      </c>
      <c r="G11" s="2" t="n">
        <v>0.727</v>
      </c>
      <c r="H11" s="2" t="n">
        <v>8</v>
      </c>
      <c r="I11" s="2" t="n">
        <v>2</v>
      </c>
      <c r="J11" s="2" t="n">
        <v>1</v>
      </c>
      <c r="K11" s="2" t="inlineStr">
        <is>
          <t>contains_fiber: fiber=1.5 g/100ml vs no fiber; volume: 1000.0 ml vs = 500.0 ml</t>
        </is>
      </c>
      <c r="L11" s="2" t="inlineStr">
        <is>
          <t>nutritionally_complete</t>
        </is>
      </c>
      <c r="M11" s="2" t="inlineStr">
        <is>
          <t>FAIL contains_fiber: Product contains fiber (1.5 g/100ml); UNKNOWN nutritionally_complete: Cannot determine 'nutritionally_complete' for this product; FAIL volume: 1000.0 ml != 500.0 ml</t>
        </is>
      </c>
    </row>
    <row r="12">
      <c r="A12" s="2" t="inlineStr">
        <is>
          <t>67</t>
        </is>
      </c>
      <c r="B12" s="2" t="inlineStr">
        <is>
          <t xml:space="preserve">Enterālās barošanas produkts: Standart tipa ar šķiedrām. Pilnvērtīga, sabalansēta, šķiedrvielu saturoša šķidra diētiska pārtika.  Enerģētiskā vērtība </t>
        </is>
      </c>
      <c r="C12" s="2" t="inlineStr">
        <is>
          <t>nutrition</t>
        </is>
      </c>
      <c r="D12" s="2" t="n">
        <v>1</v>
      </c>
      <c r="E12" s="2" t="inlineStr">
        <is>
          <t>Isosource Standard Fibre 1000 ml</t>
        </is>
      </c>
      <c r="F12" s="3" t="inlineStr">
        <is>
          <t>PARTIALLY_COMPLIANT</t>
        </is>
      </c>
      <c r="G12" s="2" t="n">
        <v>0.833</v>
      </c>
      <c r="H12" s="2" t="n">
        <v>5</v>
      </c>
      <c r="I12" s="2" t="n">
        <v>0</v>
      </c>
      <c r="J12" s="2" t="n">
        <v>1</v>
      </c>
      <c r="K12" s="2" t="inlineStr"/>
      <c r="L12" s="2" t="inlineStr">
        <is>
          <t>nutritionally_complete</t>
        </is>
      </c>
      <c r="M12" s="2" t="inlineStr">
        <is>
          <t>UNKNOWN nutritionally_complete: Cannot determine 'nutritionally_complete' for this product</t>
        </is>
      </c>
    </row>
    <row r="13">
      <c r="A13" s="2" t="inlineStr">
        <is>
          <t>67</t>
        </is>
      </c>
      <c r="B13" s="2" t="inlineStr">
        <is>
          <t xml:space="preserve">Enterālās barošanas produkts: Standart tipa ar šķiedrām. Pilnvērtīga, sabalansēta, šķiedrvielu saturoša šķidra diētiska pārtika.  Enerģētiskā vērtība </t>
        </is>
      </c>
      <c r="C13" s="2" t="inlineStr">
        <is>
          <t>nutrition</t>
        </is>
      </c>
      <c r="D13" s="2" t="n">
        <v>2</v>
      </c>
      <c r="E13" s="2" t="inlineStr">
        <is>
          <t>Isosource Standard 1000 ml</t>
        </is>
      </c>
      <c r="F13" s="4" t="inlineStr">
        <is>
          <t>NON_COMPLIANT</t>
        </is>
      </c>
      <c r="G13" s="2" t="n">
        <v>0.667</v>
      </c>
      <c r="H13" s="2" t="n">
        <v>4</v>
      </c>
      <c r="I13" s="2" t="n">
        <v>1</v>
      </c>
      <c r="J13" s="2" t="n">
        <v>1</v>
      </c>
      <c r="K13" s="2" t="inlineStr">
        <is>
          <t>contains_fiber: fiber=0.0 g/100ml vs contains fiber</t>
        </is>
      </c>
      <c r="L13" s="2" t="inlineStr">
        <is>
          <t>nutritionally_complete</t>
        </is>
      </c>
      <c r="M13" s="2" t="inlineStr">
        <is>
          <t>FAIL contains_fiber: Product has no/minimal fiber; UNKNOWN nutritionally_complete: Cannot determine 'nutritionally_complete' for this product</t>
        </is>
      </c>
    </row>
    <row r="14">
      <c r="A14" s="2" t="inlineStr">
        <is>
          <t>67</t>
        </is>
      </c>
      <c r="B14" s="2" t="inlineStr">
        <is>
          <t xml:space="preserve">Enterālās barošanas produkts: Standart tipa ar šķiedrām. Pilnvērtīga, sabalansēta, šķiedrvielu saturoša šķidra diētiska pārtika.  Enerģētiskā vērtība </t>
        </is>
      </c>
      <c r="C14" s="2" t="inlineStr">
        <is>
          <t>nutrition</t>
        </is>
      </c>
      <c r="D14" s="2" t="n">
        <v>3</v>
      </c>
      <c r="E14" s="2" t="inlineStr">
        <is>
          <t>Isosource Standard Fibre 500 ml</t>
        </is>
      </c>
      <c r="F14" s="4" t="inlineStr">
        <is>
          <t>NON_COMPLIANT</t>
        </is>
      </c>
      <c r="G14" s="2" t="n">
        <v>0.667</v>
      </c>
      <c r="H14" s="2" t="n">
        <v>4</v>
      </c>
      <c r="I14" s="2" t="n">
        <v>1</v>
      </c>
      <c r="J14" s="2" t="n">
        <v>1</v>
      </c>
      <c r="K14" s="2" t="inlineStr">
        <is>
          <t>volume: 500.0 ml vs = 1000.0 ml</t>
        </is>
      </c>
      <c r="L14" s="2" t="inlineStr">
        <is>
          <t>nutritionally_complete</t>
        </is>
      </c>
      <c r="M14" s="2" t="inlineStr">
        <is>
          <t>UNKNOWN nutritionally_complete: Cannot determine 'nutritionally_complete' for this product; FAIL volume: 500.0 ml != 1000.0 ml</t>
        </is>
      </c>
    </row>
    <row r="15">
      <c r="A15" s="2" t="inlineStr">
        <is>
          <t>67</t>
        </is>
      </c>
      <c r="B15" s="2" t="inlineStr">
        <is>
          <t xml:space="preserve">Enterālās barošanas produkts: Standart tipa ar šķiedrām. Pilnvērtīga, sabalansēta, šķiedrvielu saturoša šķidra diētiska pārtika.  Enerģētiskā vērtība </t>
        </is>
      </c>
      <c r="C15" s="2" t="inlineStr">
        <is>
          <t>nutrition</t>
        </is>
      </c>
      <c r="D15" s="2" t="n">
        <v>4</v>
      </c>
      <c r="E15" s="2" t="inlineStr">
        <is>
          <t>Novasource GI Balance 500 ml</t>
        </is>
      </c>
      <c r="F15" s="4" t="inlineStr">
        <is>
          <t>NON_COMPLIANT</t>
        </is>
      </c>
      <c r="G15" s="2" t="n">
        <v>0.667</v>
      </c>
      <c r="H15" s="2" t="n">
        <v>4</v>
      </c>
      <c r="I15" s="2" t="n">
        <v>1</v>
      </c>
      <c r="J15" s="2" t="n">
        <v>1</v>
      </c>
      <c r="K15" s="2" t="inlineStr">
        <is>
          <t>volume: 500.0 ml vs = 1000.0 ml</t>
        </is>
      </c>
      <c r="L15" s="2" t="inlineStr">
        <is>
          <t>nutritionally_complete</t>
        </is>
      </c>
      <c r="M15" s="2" t="inlineStr">
        <is>
          <t>UNKNOWN nutritionally_complete: Cannot determine 'nutritionally_complete' for this product; FAIL volume: 500.0 ml != 1000.0 ml</t>
        </is>
      </c>
    </row>
    <row r="16">
      <c r="A16" s="2" t="inlineStr">
        <is>
          <t>67</t>
        </is>
      </c>
      <c r="B16" s="2" t="inlineStr">
        <is>
          <t xml:space="preserve">Enterālās barošanas produkts: Standart tipa ar šķiedrām. Pilnvērtīga, sabalansēta, šķiedrvielu saturoša šķidra diētiska pārtika.  Enerģētiskā vērtība </t>
        </is>
      </c>
      <c r="C16" s="2" t="inlineStr">
        <is>
          <t>nutrition</t>
        </is>
      </c>
      <c r="D16" s="2" t="n">
        <v>5</v>
      </c>
      <c r="E16" s="2" t="inlineStr">
        <is>
          <t>Isosource Standard 500 ml</t>
        </is>
      </c>
      <c r="F16" s="4" t="inlineStr">
        <is>
          <t>NON_COMPLIANT</t>
        </is>
      </c>
      <c r="G16" s="2" t="n">
        <v>0.5</v>
      </c>
      <c r="H16" s="2" t="n">
        <v>3</v>
      </c>
      <c r="I16" s="2" t="n">
        <v>2</v>
      </c>
      <c r="J16" s="2" t="n">
        <v>1</v>
      </c>
      <c r="K16" s="2" t="inlineStr">
        <is>
          <t>contains_fiber: fiber=0.0 g/100ml vs contains fiber; volume: 500.0 ml vs = 1000.0 ml</t>
        </is>
      </c>
      <c r="L16" s="2" t="inlineStr">
        <is>
          <t>nutritionally_complete</t>
        </is>
      </c>
      <c r="M16" s="2" t="inlineStr">
        <is>
          <t>FAIL contains_fiber: Product has no/minimal fiber; UNKNOWN nutritionally_complete: Cannot determine 'nutritionally_complete' for this product; FAIL volume: 500.0 ml != 1000.0 ml</t>
        </is>
      </c>
    </row>
    <row r="17">
      <c r="A17" s="2" t="inlineStr">
        <is>
          <t>68</t>
        </is>
      </c>
      <c r="B17" s="2" t="inlineStr">
        <is>
          <t>Enterālās barošanas produkts: Standart tipa ar šķiedrām. Pilnvērtīga, sabalansēta, šķiedrvielu saturoša šķidra diētiska pārtika. Enerģētiskā vērtība 1</t>
        </is>
      </c>
      <c r="C17" s="2" t="inlineStr">
        <is>
          <t>nutrition</t>
        </is>
      </c>
      <c r="D17" s="2" t="n">
        <v>1</v>
      </c>
      <c r="E17" s="2" t="inlineStr">
        <is>
          <t>Isosource Standard Fibre 500 ml</t>
        </is>
      </c>
      <c r="F17" s="3" t="inlineStr">
        <is>
          <t>PARTIALLY_COMPLIANT</t>
        </is>
      </c>
      <c r="G17" s="2" t="n">
        <v>0.833</v>
      </c>
      <c r="H17" s="2" t="n">
        <v>5</v>
      </c>
      <c r="I17" s="2" t="n">
        <v>0</v>
      </c>
      <c r="J17" s="2" t="n">
        <v>1</v>
      </c>
      <c r="K17" s="2" t="inlineStr"/>
      <c r="L17" s="2" t="inlineStr">
        <is>
          <t>nutritionally_complete</t>
        </is>
      </c>
      <c r="M17" s="2" t="inlineStr">
        <is>
          <t>UNKNOWN nutritionally_complete: Cannot determine 'nutritionally_complete' for this product</t>
        </is>
      </c>
    </row>
    <row r="18">
      <c r="A18" s="2" t="inlineStr">
        <is>
          <t>68</t>
        </is>
      </c>
      <c r="B18" s="2" t="inlineStr">
        <is>
          <t>Enterālās barošanas produkts: Standart tipa ar šķiedrām. Pilnvērtīga, sabalansēta, šķiedrvielu saturoša šķidra diētiska pārtika. Enerģētiskā vērtība 1</t>
        </is>
      </c>
      <c r="C18" s="2" t="inlineStr">
        <is>
          <t>nutrition</t>
        </is>
      </c>
      <c r="D18" s="2" t="n">
        <v>2</v>
      </c>
      <c r="E18" s="2" t="inlineStr">
        <is>
          <t>Novasource GI Balance 500 ml</t>
        </is>
      </c>
      <c r="F18" s="3" t="inlineStr">
        <is>
          <t>PARTIALLY_COMPLIANT</t>
        </is>
      </c>
      <c r="G18" s="2" t="n">
        <v>0.833</v>
      </c>
      <c r="H18" s="2" t="n">
        <v>5</v>
      </c>
      <c r="I18" s="2" t="n">
        <v>0</v>
      </c>
      <c r="J18" s="2" t="n">
        <v>1</v>
      </c>
      <c r="K18" s="2" t="inlineStr"/>
      <c r="L18" s="2" t="inlineStr">
        <is>
          <t>nutritionally_complete</t>
        </is>
      </c>
      <c r="M18" s="2" t="inlineStr">
        <is>
          <t>UNKNOWN nutritionally_complete: Cannot determine 'nutritionally_complete' for this product</t>
        </is>
      </c>
    </row>
    <row r="19">
      <c r="A19" s="2" t="inlineStr">
        <is>
          <t>68</t>
        </is>
      </c>
      <c r="B19" s="2" t="inlineStr">
        <is>
          <t>Enterālās barošanas produkts: Standart tipa ar šķiedrām. Pilnvērtīga, sabalansēta, šķiedrvielu saturoša šķidra diētiska pārtika. Enerģētiskā vērtība 1</t>
        </is>
      </c>
      <c r="C19" s="2" t="inlineStr">
        <is>
          <t>nutrition</t>
        </is>
      </c>
      <c r="D19" s="2" t="n">
        <v>3</v>
      </c>
      <c r="E19" s="2" t="inlineStr">
        <is>
          <t>Isosource Standard 500 ml</t>
        </is>
      </c>
      <c r="F19" s="4" t="inlineStr">
        <is>
          <t>NON_COMPLIANT</t>
        </is>
      </c>
      <c r="G19" s="2" t="n">
        <v>0.667</v>
      </c>
      <c r="H19" s="2" t="n">
        <v>4</v>
      </c>
      <c r="I19" s="2" t="n">
        <v>1</v>
      </c>
      <c r="J19" s="2" t="n">
        <v>1</v>
      </c>
      <c r="K19" s="2" t="inlineStr">
        <is>
          <t>contains_fiber: fiber=0.0 g/100ml vs contains fiber</t>
        </is>
      </c>
      <c r="L19" s="2" t="inlineStr">
        <is>
          <t>nutritionally_complete</t>
        </is>
      </c>
      <c r="M19" s="2" t="inlineStr">
        <is>
          <t>FAIL contains_fiber: Product has no/minimal fiber; UNKNOWN nutritionally_complete: Cannot determine 'nutritionally_complete' for this product</t>
        </is>
      </c>
    </row>
    <row r="20">
      <c r="A20" s="2" t="inlineStr">
        <is>
          <t>68</t>
        </is>
      </c>
      <c r="B20" s="2" t="inlineStr">
        <is>
          <t>Enterālās barošanas produkts: Standart tipa ar šķiedrām. Pilnvērtīga, sabalansēta, šķiedrvielu saturoša šķidra diētiska pārtika. Enerģētiskā vērtība 1</t>
        </is>
      </c>
      <c r="C20" s="2" t="inlineStr">
        <is>
          <t>nutrition</t>
        </is>
      </c>
      <c r="D20" s="2" t="n">
        <v>4</v>
      </c>
      <c r="E20" s="2" t="inlineStr">
        <is>
          <t>Isosource Standard Fibre 1000 ml</t>
        </is>
      </c>
      <c r="F20" s="4" t="inlineStr">
        <is>
          <t>NON_COMPLIANT</t>
        </is>
      </c>
      <c r="G20" s="2" t="n">
        <v>0.667</v>
      </c>
      <c r="H20" s="2" t="n">
        <v>4</v>
      </c>
      <c r="I20" s="2" t="n">
        <v>1</v>
      </c>
      <c r="J20" s="2" t="n">
        <v>1</v>
      </c>
      <c r="K20" s="2" t="inlineStr">
        <is>
          <t>volume: 1000.0 ml vs = 500.0 ml</t>
        </is>
      </c>
      <c r="L20" s="2" t="inlineStr">
        <is>
          <t>nutritionally_complete</t>
        </is>
      </c>
      <c r="M20" s="2" t="inlineStr">
        <is>
          <t>UNKNOWN nutritionally_complete: Cannot determine 'nutritionally_complete' for this product; FAIL volume: 1000.0 ml != 500.0 ml</t>
        </is>
      </c>
    </row>
    <row r="21">
      <c r="A21" s="2" t="inlineStr">
        <is>
          <t>68</t>
        </is>
      </c>
      <c r="B21" s="2" t="inlineStr">
        <is>
          <t>Enterālās barošanas produkts: Standart tipa ar šķiedrām. Pilnvērtīga, sabalansēta, šķiedrvielu saturoša šķidra diētiska pārtika. Enerģētiskā vērtība 1</t>
        </is>
      </c>
      <c r="C21" s="2" t="inlineStr">
        <is>
          <t>nutrition</t>
        </is>
      </c>
      <c r="D21" s="2" t="n">
        <v>5</v>
      </c>
      <c r="E21" s="2" t="inlineStr">
        <is>
          <t>Isosource Energy Fibre 500 ml</t>
        </is>
      </c>
      <c r="F21" s="4" t="inlineStr">
        <is>
          <t>NON_COMPLIANT</t>
        </is>
      </c>
      <c r="G21" s="2" t="n">
        <v>0.667</v>
      </c>
      <c r="H21" s="2" t="n">
        <v>4</v>
      </c>
      <c r="I21" s="2" t="n">
        <v>1</v>
      </c>
      <c r="J21" s="2" t="n">
        <v>1</v>
      </c>
      <c r="K21" s="2" t="inlineStr">
        <is>
          <t>energy: 160.0 kcal/100ml vs = 100.0 kcal/100ml</t>
        </is>
      </c>
      <c r="L21" s="2" t="inlineStr">
        <is>
          <t>nutritionally_complete</t>
        </is>
      </c>
      <c r="M21" s="2" t="inlineStr">
        <is>
          <t>FAIL energy: 160.0 does not satisfy = 100.0; UNKNOWN nutritionally_complete: Cannot determine 'nutritionally_complete' for this product</t>
        </is>
      </c>
    </row>
    <row r="22">
      <c r="A22" s="2" t="inlineStr">
        <is>
          <t>69</t>
        </is>
      </c>
      <c r="B22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2" s="2" t="inlineStr">
        <is>
          <t>nutrition</t>
        </is>
      </c>
      <c r="D22" s="2" t="n">
        <v>1</v>
      </c>
      <c r="E22" s="2" t="inlineStr">
        <is>
          <t>Isosource Standard 1000 ml</t>
        </is>
      </c>
      <c r="F22" s="4" t="inlineStr">
        <is>
          <t>NON_COMPLIANT</t>
        </is>
      </c>
      <c r="G22" s="2" t="n">
        <v>0.667</v>
      </c>
      <c r="H22" s="2" t="n">
        <v>4</v>
      </c>
      <c r="I22" s="2" t="n">
        <v>1</v>
      </c>
      <c r="J22" s="2" t="n">
        <v>1</v>
      </c>
      <c r="K22" s="2" t="inlineStr">
        <is>
          <t>energy: 103.0 kcal/100ml vs = 150.0 kcal/100ml</t>
        </is>
      </c>
      <c r="L22" s="2" t="inlineStr">
        <is>
          <t>nutritionally_complete</t>
        </is>
      </c>
      <c r="M22" s="2" t="inlineStr">
        <is>
          <t>FAIL energy: 103.0 does not satisfy = 150.0; UNKNOWN nutritionally_complete: Cannot determine 'nutritionally_complete' for this product</t>
        </is>
      </c>
    </row>
    <row r="23">
      <c r="A23" s="2" t="inlineStr">
        <is>
          <t>69</t>
        </is>
      </c>
      <c r="B23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3" s="2" t="inlineStr">
        <is>
          <t>nutrition</t>
        </is>
      </c>
      <c r="D23" s="2" t="n">
        <v>2</v>
      </c>
      <c r="E23" s="2" t="inlineStr">
        <is>
          <t>Isosource Energy 500 ml</t>
        </is>
      </c>
      <c r="F23" s="4" t="inlineStr">
        <is>
          <t>NON_COMPLIANT</t>
        </is>
      </c>
      <c r="G23" s="2" t="n">
        <v>0.667</v>
      </c>
      <c r="H23" s="2" t="n">
        <v>4</v>
      </c>
      <c r="I23" s="2" t="n">
        <v>1</v>
      </c>
      <c r="J23" s="2" t="n">
        <v>1</v>
      </c>
      <c r="K23" s="2" t="inlineStr">
        <is>
          <t>volume: 500.0 ml vs = 1000.0 ml</t>
        </is>
      </c>
      <c r="L23" s="2" t="inlineStr">
        <is>
          <t>nutritionally_complete</t>
        </is>
      </c>
      <c r="M23" s="2" t="inlineStr">
        <is>
          <t>UNKNOWN nutritionally_complete: Cannot determine 'nutritionally_complete' for this product; FAIL volume: 500.0 ml != 1000.0 ml</t>
        </is>
      </c>
    </row>
    <row r="24">
      <c r="A24" s="2" t="inlineStr">
        <is>
          <t>69</t>
        </is>
      </c>
      <c r="B24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4" s="2" t="inlineStr">
        <is>
          <t>nutrition</t>
        </is>
      </c>
      <c r="D24" s="2" t="n">
        <v>3</v>
      </c>
      <c r="E24" s="2" t="inlineStr">
        <is>
          <t>Peptamen AF 500 ml</t>
        </is>
      </c>
      <c r="F24" s="4" t="inlineStr">
        <is>
          <t>NON_COMPLIANT</t>
        </is>
      </c>
      <c r="G24" s="2" t="n">
        <v>0.667</v>
      </c>
      <c r="H24" s="2" t="n">
        <v>4</v>
      </c>
      <c r="I24" s="2" t="n">
        <v>1</v>
      </c>
      <c r="J24" s="2" t="n">
        <v>1</v>
      </c>
      <c r="K24" s="2" t="inlineStr">
        <is>
          <t>volume: 500.0 ml vs = 1000.0 ml</t>
        </is>
      </c>
      <c r="L24" s="2" t="inlineStr">
        <is>
          <t>nutritionally_complete</t>
        </is>
      </c>
      <c r="M24" s="2" t="inlineStr">
        <is>
          <t>UNKNOWN nutritionally_complete: Cannot determine 'nutritionally_complete' for this product; FAIL volume: 500.0 ml != 1000.0 ml</t>
        </is>
      </c>
    </row>
    <row r="25">
      <c r="A25" s="2" t="inlineStr">
        <is>
          <t>69</t>
        </is>
      </c>
      <c r="B25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5" s="2" t="inlineStr">
        <is>
          <t>nutrition</t>
        </is>
      </c>
      <c r="D25" s="2" t="n">
        <v>4</v>
      </c>
      <c r="E25" s="2" t="inlineStr">
        <is>
          <t>Isosource Standard 500 ml</t>
        </is>
      </c>
      <c r="F25" s="4" t="inlineStr">
        <is>
          <t>NON_COMPLIANT</t>
        </is>
      </c>
      <c r="G25" s="2" t="n">
        <v>0.5</v>
      </c>
      <c r="H25" s="2" t="n">
        <v>3</v>
      </c>
      <c r="I25" s="2" t="n">
        <v>2</v>
      </c>
      <c r="J25" s="2" t="n">
        <v>1</v>
      </c>
      <c r="K25" s="2" t="inlineStr">
        <is>
          <t>energy: 103.0 kcal/100ml vs = 150.0 kcal/100ml; volume: 500.0 ml vs = 1000.0 ml</t>
        </is>
      </c>
      <c r="L25" s="2" t="inlineStr">
        <is>
          <t>nutritionally_complete</t>
        </is>
      </c>
      <c r="M25" s="2" t="inlineStr">
        <is>
          <t>FAIL energy: 103.0 does not satisfy = 150.0; UNKNOWN nutritionally_complete: Cannot determine 'nutritionally_complete' for this product; FAIL volume: 500.0 ml != 1000.0 ml</t>
        </is>
      </c>
    </row>
    <row r="26">
      <c r="A26" s="2" t="inlineStr">
        <is>
          <t>69</t>
        </is>
      </c>
      <c r="B26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6" s="2" t="inlineStr">
        <is>
          <t>nutrition</t>
        </is>
      </c>
      <c r="D26" s="2" t="n">
        <v>5</v>
      </c>
      <c r="E26" s="2" t="inlineStr">
        <is>
          <t>Isosource Standard Fibre 1000 ml</t>
        </is>
      </c>
      <c r="F26" s="4" t="inlineStr">
        <is>
          <t>NON_COMPLIANT</t>
        </is>
      </c>
      <c r="G26" s="2" t="n">
        <v>0.5</v>
      </c>
      <c r="H26" s="2" t="n">
        <v>3</v>
      </c>
      <c r="I26" s="2" t="n">
        <v>2</v>
      </c>
      <c r="J26" s="2" t="n">
        <v>1</v>
      </c>
      <c r="K26" s="2" t="inlineStr">
        <is>
          <t>energy: 103.0 kcal/100ml vs = 150.0 kcal/100ml; contains_fiber: fiber=1.5 g/100ml vs no fiber</t>
        </is>
      </c>
      <c r="L26" s="2" t="inlineStr">
        <is>
          <t>nutritionally_complete</t>
        </is>
      </c>
      <c r="M26" s="2" t="inlineStr">
        <is>
          <t>FAIL energy: 103.0 does not satisfy = 150.0; FAIL contains_fiber: Product contains fiber (1.5 g/100ml); UNKNOWN nutritionally_complete: Cannot determine 'nutritionally_complete' for this product</t>
        </is>
      </c>
    </row>
    <row r="27">
      <c r="A27" s="2" t="inlineStr">
        <is>
          <t>70</t>
        </is>
      </c>
      <c r="B27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7" s="2" t="inlineStr">
        <is>
          <t>nutrition</t>
        </is>
      </c>
      <c r="D27" s="2" t="n">
        <v>1</v>
      </c>
      <c r="E27" s="2" t="inlineStr">
        <is>
          <t>Isosource Energy 500 ml</t>
        </is>
      </c>
      <c r="F27" s="3" t="inlineStr">
        <is>
          <t>PARTIALLY_COMPLIANT</t>
        </is>
      </c>
      <c r="G27" s="2" t="n">
        <v>0.833</v>
      </c>
      <c r="H27" s="2" t="n">
        <v>5</v>
      </c>
      <c r="I27" s="2" t="n">
        <v>0</v>
      </c>
      <c r="J27" s="2" t="n">
        <v>1</v>
      </c>
      <c r="K27" s="2" t="inlineStr"/>
      <c r="L27" s="2" t="inlineStr">
        <is>
          <t>nutritionally_complete</t>
        </is>
      </c>
      <c r="M27" s="2" t="inlineStr">
        <is>
          <t>UNKNOWN nutritionally_complete: Cannot determine 'nutritionally_complete' for this product</t>
        </is>
      </c>
    </row>
    <row r="28">
      <c r="A28" s="2" t="inlineStr">
        <is>
          <t>70</t>
        </is>
      </c>
      <c r="B28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8" s="2" t="inlineStr">
        <is>
          <t>nutrition</t>
        </is>
      </c>
      <c r="D28" s="2" t="n">
        <v>2</v>
      </c>
      <c r="E28" s="2" t="inlineStr">
        <is>
          <t>Peptamen AF 500 ml</t>
        </is>
      </c>
      <c r="F28" s="3" t="inlineStr">
        <is>
          <t>PARTIALLY_COMPLIANT</t>
        </is>
      </c>
      <c r="G28" s="2" t="n">
        <v>0.833</v>
      </c>
      <c r="H28" s="2" t="n">
        <v>5</v>
      </c>
      <c r="I28" s="2" t="n">
        <v>0</v>
      </c>
      <c r="J28" s="2" t="n">
        <v>1</v>
      </c>
      <c r="K28" s="2" t="inlineStr"/>
      <c r="L28" s="2" t="inlineStr">
        <is>
          <t>nutritionally_complete</t>
        </is>
      </c>
      <c r="M28" s="2" t="inlineStr">
        <is>
          <t>UNKNOWN nutritionally_complete: Cannot determine 'nutritionally_complete' for this product</t>
        </is>
      </c>
    </row>
    <row r="29">
      <c r="A29" s="2" t="inlineStr">
        <is>
          <t>70</t>
        </is>
      </c>
      <c r="B29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29" s="2" t="inlineStr">
        <is>
          <t>nutrition</t>
        </is>
      </c>
      <c r="D29" s="2" t="n">
        <v>3</v>
      </c>
      <c r="E29" s="2" t="inlineStr">
        <is>
          <t>Isosource Standard 500 ml</t>
        </is>
      </c>
      <c r="F29" s="4" t="inlineStr">
        <is>
          <t>NON_COMPLIANT</t>
        </is>
      </c>
      <c r="G29" s="2" t="n">
        <v>0.667</v>
      </c>
      <c r="H29" s="2" t="n">
        <v>4</v>
      </c>
      <c r="I29" s="2" t="n">
        <v>1</v>
      </c>
      <c r="J29" s="2" t="n">
        <v>1</v>
      </c>
      <c r="K29" s="2" t="inlineStr">
        <is>
          <t>energy: 103.0 kcal/100ml vs 150.0-160.0 kcal/100ml</t>
        </is>
      </c>
      <c r="L29" s="2" t="inlineStr">
        <is>
          <t>nutritionally_complete</t>
        </is>
      </c>
      <c r="M29" s="2" t="inlineStr">
        <is>
          <t>FAIL energy: 103.0 outside range 150.0-160.0; UNKNOWN nutritionally_complete: Cannot determine 'nutritionally_complete' for this product</t>
        </is>
      </c>
    </row>
    <row r="30">
      <c r="A30" s="2" t="inlineStr">
        <is>
          <t>70</t>
        </is>
      </c>
      <c r="B30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30" s="2" t="inlineStr">
        <is>
          <t>nutrition</t>
        </is>
      </c>
      <c r="D30" s="2" t="n">
        <v>4</v>
      </c>
      <c r="E30" s="2" t="inlineStr">
        <is>
          <t>Isosource Energy Fibre 500 ml</t>
        </is>
      </c>
      <c r="F30" s="4" t="inlineStr">
        <is>
          <t>NON_COMPLIANT</t>
        </is>
      </c>
      <c r="G30" s="2" t="n">
        <v>0.667</v>
      </c>
      <c r="H30" s="2" t="n">
        <v>4</v>
      </c>
      <c r="I30" s="2" t="n">
        <v>1</v>
      </c>
      <c r="J30" s="2" t="n">
        <v>1</v>
      </c>
      <c r="K30" s="2" t="inlineStr">
        <is>
          <t>contains_fiber: fiber=1.5 g/100ml vs no fiber</t>
        </is>
      </c>
      <c r="L30" s="2" t="inlineStr">
        <is>
          <t>nutritionally_complete</t>
        </is>
      </c>
      <c r="M30" s="2" t="inlineStr">
        <is>
          <t>FAIL contains_fiber: Product contains fiber (1.5 g/100ml); UNKNOWN nutritionally_complete: Cannot determine 'nutritionally_complete' for this product</t>
        </is>
      </c>
    </row>
    <row r="31">
      <c r="A31" s="2" t="inlineStr">
        <is>
          <t>70</t>
        </is>
      </c>
      <c r="B31" s="2" t="inlineStr">
        <is>
          <t xml:space="preserve">Enterālās barošanas produkts: ar paaugstinātu kalorāžu. Pilnvērtīga, sabalansēta, šķidra diētiska pārtika bez šķiedrvielām ar palielinātu enerģētisko </t>
        </is>
      </c>
      <c r="C31" s="2" t="inlineStr">
        <is>
          <t>nutrition</t>
        </is>
      </c>
      <c r="D31" s="2" t="n">
        <v>5</v>
      </c>
      <c r="E31" s="2" t="inlineStr">
        <is>
          <t>Isosource 2.0 Protein 500 ml</t>
        </is>
      </c>
      <c r="F31" s="4" t="inlineStr">
        <is>
          <t>NON_COMPLIANT</t>
        </is>
      </c>
      <c r="G31" s="2" t="n">
        <v>0.667</v>
      </c>
      <c r="H31" s="2" t="n">
        <v>4</v>
      </c>
      <c r="I31" s="2" t="n">
        <v>1</v>
      </c>
      <c r="J31" s="2" t="n">
        <v>1</v>
      </c>
      <c r="K31" s="2" t="inlineStr">
        <is>
          <t>energy: 200.0 kcal/100ml vs 150.0-160.0 kcal/100ml</t>
        </is>
      </c>
      <c r="L31" s="2" t="inlineStr">
        <is>
          <t>nutritionally_complete</t>
        </is>
      </c>
      <c r="M31" s="2" t="inlineStr">
        <is>
          <t>FAIL energy: 200.0 outside range 150.0-160.0; UNKNOWN nutritionally_complete: Cannot determine 'nutritionally_complete' for this product</t>
        </is>
      </c>
    </row>
    <row r="32">
      <c r="A32" s="2" t="inlineStr">
        <is>
          <t>71</t>
        </is>
      </c>
      <c r="B32" s="2" t="inlineStr">
        <is>
          <t>Enterālās barošanas produkts: ar paaugstinātu kalorāžu. Pilnvērtīga, sabalansēta, šķidra diētiska pārtika ar šķiedrvielām ar palielinātu enerģētisko v</t>
        </is>
      </c>
      <c r="C32" s="2" t="inlineStr">
        <is>
          <t>nutrition</t>
        </is>
      </c>
      <c r="D32" s="2" t="n">
        <v>1</v>
      </c>
      <c r="E32" s="2" t="inlineStr">
        <is>
          <t>Isosource 2.0 Protein Fibre 500 ml</t>
        </is>
      </c>
      <c r="F32" s="3" t="inlineStr">
        <is>
          <t>PARTIALLY_COMPLIANT</t>
        </is>
      </c>
      <c r="G32" s="2" t="n">
        <v>0.833</v>
      </c>
      <c r="H32" s="2" t="n">
        <v>5</v>
      </c>
      <c r="I32" s="2" t="n">
        <v>0</v>
      </c>
      <c r="J32" s="2" t="n">
        <v>1</v>
      </c>
      <c r="K32" s="2" t="inlineStr"/>
      <c r="L32" s="2" t="inlineStr">
        <is>
          <t>nutritionally_complete</t>
        </is>
      </c>
      <c r="M32" s="2" t="inlineStr">
        <is>
          <t>UNKNOWN nutritionally_complete: Cannot determine 'nutritionally_complete' for this product</t>
        </is>
      </c>
    </row>
    <row r="33">
      <c r="A33" s="2" t="inlineStr">
        <is>
          <t>71</t>
        </is>
      </c>
      <c r="B33" s="2" t="inlineStr">
        <is>
          <t>Enterālās barošanas produkts: ar paaugstinātu kalorāžu. Pilnvērtīga, sabalansēta, šķidra diētiska pārtika ar šķiedrvielām ar palielinātu enerģētisko v</t>
        </is>
      </c>
      <c r="C33" s="2" t="inlineStr">
        <is>
          <t>nutrition</t>
        </is>
      </c>
      <c r="D33" s="2" t="n">
        <v>2</v>
      </c>
      <c r="E33" s="2" t="inlineStr">
        <is>
          <t>Isosource Standard Fibre 500 ml</t>
        </is>
      </c>
      <c r="F33" s="4" t="inlineStr">
        <is>
          <t>NON_COMPLIANT</t>
        </is>
      </c>
      <c r="G33" s="2" t="n">
        <v>0.667</v>
      </c>
      <c r="H33" s="2" t="n">
        <v>4</v>
      </c>
      <c r="I33" s="2" t="n">
        <v>1</v>
      </c>
      <c r="J33" s="2" t="n">
        <v>1</v>
      </c>
      <c r="K33" s="2" t="inlineStr">
        <is>
          <t>energy: 103.0 kcal/100ml vs 200.0-204.99999999999997 kcal/100ml</t>
        </is>
      </c>
      <c r="L33" s="2" t="inlineStr">
        <is>
          <t>nutritionally_complete</t>
        </is>
      </c>
      <c r="M33" s="2" t="inlineStr">
        <is>
          <t>FAIL energy: 103.0 outside range 200.0-204.99999999999997; UNKNOWN nutritionally_complete: Cannot determine 'nutritionally_complete' for this product</t>
        </is>
      </c>
    </row>
    <row r="34">
      <c r="A34" s="2" t="inlineStr">
        <is>
          <t>71</t>
        </is>
      </c>
      <c r="B34" s="2" t="inlineStr">
        <is>
          <t>Enterālās barošanas produkts: ar paaugstinātu kalorāžu. Pilnvērtīga, sabalansēta, šķidra diētiska pārtika ar šķiedrvielām ar palielinātu enerģētisko v</t>
        </is>
      </c>
      <c r="C34" s="2" t="inlineStr">
        <is>
          <t>nutrition</t>
        </is>
      </c>
      <c r="D34" s="2" t="n">
        <v>3</v>
      </c>
      <c r="E34" s="2" t="inlineStr">
        <is>
          <t>Isosource Energy Fibre 500 ml</t>
        </is>
      </c>
      <c r="F34" s="4" t="inlineStr">
        <is>
          <t>NON_COMPLIANT</t>
        </is>
      </c>
      <c r="G34" s="2" t="n">
        <v>0.667</v>
      </c>
      <c r="H34" s="2" t="n">
        <v>4</v>
      </c>
      <c r="I34" s="2" t="n">
        <v>1</v>
      </c>
      <c r="J34" s="2" t="n">
        <v>1</v>
      </c>
      <c r="K34" s="2" t="inlineStr">
        <is>
          <t>energy: 160.0 kcal/100ml vs 200.0-204.99999999999997 kcal/100ml</t>
        </is>
      </c>
      <c r="L34" s="2" t="inlineStr">
        <is>
          <t>nutritionally_complete</t>
        </is>
      </c>
      <c r="M34" s="2" t="inlineStr">
        <is>
          <t>FAIL energy: 160.0 outside range 200.0-204.99999999999997; UNKNOWN nutritionally_complete: Cannot determine 'nutritionally_complete' for this product</t>
        </is>
      </c>
    </row>
    <row r="35">
      <c r="A35" s="2" t="inlineStr">
        <is>
          <t>71</t>
        </is>
      </c>
      <c r="B35" s="2" t="inlineStr">
        <is>
          <t>Enterālās barošanas produkts: ar paaugstinātu kalorāžu. Pilnvērtīga, sabalansēta, šķidra diētiska pārtika ar šķiedrvielām ar palielinātu enerģētisko v</t>
        </is>
      </c>
      <c r="C35" s="2" t="inlineStr">
        <is>
          <t>nutrition</t>
        </is>
      </c>
      <c r="D35" s="2" t="n">
        <v>4</v>
      </c>
      <c r="E35" s="2" t="inlineStr">
        <is>
          <t>Isosource 2.0 Protein 500 ml</t>
        </is>
      </c>
      <c r="F35" s="4" t="inlineStr">
        <is>
          <t>NON_COMPLIANT</t>
        </is>
      </c>
      <c r="G35" s="2" t="n">
        <v>0.667</v>
      </c>
      <c r="H35" s="2" t="n">
        <v>4</v>
      </c>
      <c r="I35" s="2" t="n">
        <v>1</v>
      </c>
      <c r="J35" s="2" t="n">
        <v>1</v>
      </c>
      <c r="K35" s="2" t="inlineStr">
        <is>
          <t>contains_fiber: fiber=0.0 g/100ml vs contains fiber</t>
        </is>
      </c>
      <c r="L35" s="2" t="inlineStr">
        <is>
          <t>nutritionally_complete</t>
        </is>
      </c>
      <c r="M35" s="2" t="inlineStr">
        <is>
          <t>FAIL contains_fiber: Product has no/minimal fiber; UNKNOWN nutritionally_complete: Cannot determine 'nutritionally_complete' for this product</t>
        </is>
      </c>
    </row>
    <row r="36">
      <c r="A36" s="2" t="inlineStr">
        <is>
          <t>71</t>
        </is>
      </c>
      <c r="B36" s="2" t="inlineStr">
        <is>
          <t>Enterālās barošanas produkts: ar paaugstinātu kalorāžu. Pilnvērtīga, sabalansēta, šķidra diētiska pārtika ar šķiedrvielām ar palielinātu enerģētisko v</t>
        </is>
      </c>
      <c r="C36" s="2" t="inlineStr">
        <is>
          <t>nutrition</t>
        </is>
      </c>
      <c r="D36" s="2" t="n">
        <v>5</v>
      </c>
      <c r="E36" s="2" t="inlineStr">
        <is>
          <t>Peptamen 2.0 Enteral 500 ml</t>
        </is>
      </c>
      <c r="F36" s="4" t="inlineStr">
        <is>
          <t>NON_COMPLIANT</t>
        </is>
      </c>
      <c r="G36" s="2" t="n">
        <v>0.667</v>
      </c>
      <c r="H36" s="2" t="n">
        <v>4</v>
      </c>
      <c r="I36" s="2" t="n">
        <v>1</v>
      </c>
      <c r="J36" s="2" t="n">
        <v>1</v>
      </c>
      <c r="K36" s="2" t="inlineStr">
        <is>
          <t>contains_fiber: fiber=0.0 g/100ml vs contains fiber</t>
        </is>
      </c>
      <c r="L36" s="2" t="inlineStr">
        <is>
          <t>nutritionally_complete</t>
        </is>
      </c>
      <c r="M36" s="2" t="inlineStr">
        <is>
          <t>FAIL contains_fiber: Product has no/minimal fiber; UNKNOWN nutritionally_complete: Cannot determine 'nutritionally_complete' for this product</t>
        </is>
      </c>
    </row>
    <row r="37">
      <c r="A37" s="2" t="inlineStr">
        <is>
          <t>72</t>
        </is>
      </c>
      <c r="B37" s="2" t="inlineStr">
        <is>
          <t>Enterālās barošanas produkts ar paaugstinātu kalorāžu un šķiedrvielām - ar uzturvielām pilnīgi nokomplektēta, šķiedrvielas saturoša, lietošanai gatava</t>
        </is>
      </c>
      <c r="C37" s="2" t="inlineStr">
        <is>
          <t>nutrition</t>
        </is>
      </c>
      <c r="D37" s="2" t="n">
        <v>1</v>
      </c>
      <c r="E37" s="2" t="inlineStr">
        <is>
          <t>Isosource Energy Fibre 500 ml</t>
        </is>
      </c>
      <c r="F37" s="3" t="inlineStr">
        <is>
          <t>PARTIALLY_COMPLIANT</t>
        </is>
      </c>
      <c r="G37" s="2" t="n">
        <v>0.833</v>
      </c>
      <c r="H37" s="2" t="n">
        <v>5</v>
      </c>
      <c r="I37" s="2" t="n">
        <v>0</v>
      </c>
      <c r="J37" s="2" t="n">
        <v>1</v>
      </c>
      <c r="K37" s="2" t="inlineStr"/>
      <c r="L37" s="2" t="inlineStr">
        <is>
          <t>nutritionally_complete</t>
        </is>
      </c>
      <c r="M37" s="2" t="inlineStr">
        <is>
          <t>UNKNOWN nutritionally_complete: Cannot determine 'nutritionally_complete' for this product</t>
        </is>
      </c>
    </row>
    <row r="38">
      <c r="A38" s="2" t="inlineStr">
        <is>
          <t>72</t>
        </is>
      </c>
      <c r="B38" s="2" t="inlineStr">
        <is>
          <t>Enterālās barošanas produkts ar paaugstinātu kalorāžu un šķiedrvielām - ar uzturvielām pilnīgi nokomplektēta, šķiedrvielas saturoša, lietošanai gatava</t>
        </is>
      </c>
      <c r="C38" s="2" t="inlineStr">
        <is>
          <t>nutrition</t>
        </is>
      </c>
      <c r="D38" s="2" t="n">
        <v>2</v>
      </c>
      <c r="E38" s="2" t="inlineStr">
        <is>
          <t>Novasource GI Advance 500 ml</t>
        </is>
      </c>
      <c r="F38" s="3" t="inlineStr">
        <is>
          <t>PARTIALLY_COMPLIANT</t>
        </is>
      </c>
      <c r="G38" s="2" t="n">
        <v>0.833</v>
      </c>
      <c r="H38" s="2" t="n">
        <v>5</v>
      </c>
      <c r="I38" s="2" t="n">
        <v>0</v>
      </c>
      <c r="J38" s="2" t="n">
        <v>1</v>
      </c>
      <c r="K38" s="2" t="inlineStr"/>
      <c r="L38" s="2" t="inlineStr">
        <is>
          <t>nutritionally_complete</t>
        </is>
      </c>
      <c r="M38" s="2" t="inlineStr">
        <is>
          <t>UNKNOWN nutritionally_complete: Cannot determine 'nutritionally_complete' for this product</t>
        </is>
      </c>
    </row>
    <row r="39">
      <c r="A39" s="2" t="inlineStr">
        <is>
          <t>72</t>
        </is>
      </c>
      <c r="B39" s="2" t="inlineStr">
        <is>
          <t>Enterālās barošanas produkts ar paaugstinātu kalorāžu un šķiedrvielām - ar uzturvielām pilnīgi nokomplektēta, šķiedrvielas saturoša, lietošanai gatava</t>
        </is>
      </c>
      <c r="C39" s="2" t="inlineStr">
        <is>
          <t>nutrition</t>
        </is>
      </c>
      <c r="D39" s="2" t="n">
        <v>3</v>
      </c>
      <c r="E39" s="2" t="inlineStr">
        <is>
          <t>Peptamen Junior Advance 500 ml</t>
        </is>
      </c>
      <c r="F39" s="3" t="inlineStr">
        <is>
          <t>PARTIALLY_COMPLIANT</t>
        </is>
      </c>
      <c r="G39" s="2" t="n">
        <v>0.833</v>
      </c>
      <c r="H39" s="2" t="n">
        <v>5</v>
      </c>
      <c r="I39" s="2" t="n">
        <v>0</v>
      </c>
      <c r="J39" s="2" t="n">
        <v>1</v>
      </c>
      <c r="K39" s="2" t="inlineStr"/>
      <c r="L39" s="2" t="inlineStr">
        <is>
          <t>nutritionally_complete</t>
        </is>
      </c>
      <c r="M39" s="2" t="inlineStr">
        <is>
          <t>UNKNOWN nutritionally_complete: Cannot determine 'nutritionally_complete' for this product</t>
        </is>
      </c>
    </row>
    <row r="40">
      <c r="A40" s="2" t="inlineStr">
        <is>
          <t>72</t>
        </is>
      </c>
      <c r="B40" s="2" t="inlineStr">
        <is>
          <t>Enterālās barošanas produkts ar paaugstinātu kalorāžu un šķiedrvielām - ar uzturvielām pilnīgi nokomplektēta, šķiedrvielas saturoša, lietošanai gatava</t>
        </is>
      </c>
      <c r="C40" s="2" t="inlineStr">
        <is>
          <t>nutrition</t>
        </is>
      </c>
      <c r="D40" s="2" t="n">
        <v>4</v>
      </c>
      <c r="E40" s="2" t="inlineStr">
        <is>
          <t>Isosource Standard Fibre 500 ml</t>
        </is>
      </c>
      <c r="F40" s="4" t="inlineStr">
        <is>
          <t>NON_COMPLIANT</t>
        </is>
      </c>
      <c r="G40" s="2" t="n">
        <v>0.667</v>
      </c>
      <c r="H40" s="2" t="n">
        <v>4</v>
      </c>
      <c r="I40" s="2" t="n">
        <v>1</v>
      </c>
      <c r="J40" s="2" t="n">
        <v>1</v>
      </c>
      <c r="K40" s="2" t="inlineStr">
        <is>
          <t>energy: 103.0 kcal/100ml vs = 150.0 kcal/100ml</t>
        </is>
      </c>
      <c r="L40" s="2" t="inlineStr">
        <is>
          <t>nutritionally_complete</t>
        </is>
      </c>
      <c r="M40" s="2" t="inlineStr">
        <is>
          <t>FAIL energy: 103.0 does not satisfy = 150.0; UNKNOWN nutritionally_complete: Cannot determine 'nutritionally_complete' for this product</t>
        </is>
      </c>
    </row>
    <row r="41">
      <c r="A41" s="2" t="inlineStr">
        <is>
          <t>72</t>
        </is>
      </c>
      <c r="B41" s="2" t="inlineStr">
        <is>
          <t>Enterālās barošanas produkts ar paaugstinātu kalorāžu un šķiedrvielām - ar uzturvielām pilnīgi nokomplektēta, šķiedrvielas saturoša, lietošanai gatava</t>
        </is>
      </c>
      <c r="C41" s="2" t="inlineStr">
        <is>
          <t>nutrition</t>
        </is>
      </c>
      <c r="D41" s="2" t="n">
        <v>5</v>
      </c>
      <c r="E41" s="2" t="inlineStr">
        <is>
          <t>Isosource Energy 500 ml</t>
        </is>
      </c>
      <c r="F41" s="4" t="inlineStr">
        <is>
          <t>NON_COMPLIANT</t>
        </is>
      </c>
      <c r="G41" s="2" t="n">
        <v>0.667</v>
      </c>
      <c r="H41" s="2" t="n">
        <v>4</v>
      </c>
      <c r="I41" s="2" t="n">
        <v>1</v>
      </c>
      <c r="J41" s="2" t="n">
        <v>1</v>
      </c>
      <c r="K41" s="2" t="inlineStr">
        <is>
          <t>contains_fiber: fiber=0.0 g/100ml vs contains fiber</t>
        </is>
      </c>
      <c r="L41" s="2" t="inlineStr">
        <is>
          <t>nutritionally_complete</t>
        </is>
      </c>
      <c r="M41" s="2" t="inlineStr">
        <is>
          <t>FAIL contains_fiber: Product has no/minimal fiber; UNKNOWN nutritionally_complete: Cannot determine 'nutritionally_complete' for this product</t>
        </is>
      </c>
    </row>
    <row r="42">
      <c r="A42" s="2" t="inlineStr">
        <is>
          <t>73</t>
        </is>
      </c>
      <c r="B42" s="2" t="inlineStr">
        <is>
          <t>Enterālās barošanas produkts ar paaugstinātu kalorāžu un šķiedrvielām - ar uzturvielām pilnīgi nokomplektēta, šķiedrvielas saturoša, lietošanai gatava</t>
        </is>
      </c>
      <c r="C42" s="2" t="inlineStr">
        <is>
          <t>nutrition</t>
        </is>
      </c>
      <c r="D42" s="2" t="n">
        <v>1</v>
      </c>
      <c r="E42" s="2" t="inlineStr">
        <is>
          <t>Isosource Standard Fibre 1000 ml</t>
        </is>
      </c>
      <c r="F42" s="4" t="inlineStr">
        <is>
          <t>NON_COMPLIANT</t>
        </is>
      </c>
      <c r="G42" s="2" t="n">
        <v>0.667</v>
      </c>
      <c r="H42" s="2" t="n">
        <v>4</v>
      </c>
      <c r="I42" s="2" t="n">
        <v>1</v>
      </c>
      <c r="J42" s="2" t="n">
        <v>1</v>
      </c>
      <c r="K42" s="2" t="inlineStr">
        <is>
          <t>energy: 103.0 kcal/100ml vs = 150.0 kcal/100ml</t>
        </is>
      </c>
      <c r="L42" s="2" t="inlineStr">
        <is>
          <t>nutritionally_complete</t>
        </is>
      </c>
      <c r="M42" s="2" t="inlineStr">
        <is>
          <t>FAIL energy: 103.0 does not satisfy = 150.0; UNKNOWN nutritionally_complete: Cannot determine 'nutritionally_complete' for this product</t>
        </is>
      </c>
    </row>
    <row r="43">
      <c r="A43" s="2" t="inlineStr">
        <is>
          <t>73</t>
        </is>
      </c>
      <c r="B43" s="2" t="inlineStr">
        <is>
          <t>Enterālās barošanas produkts ar paaugstinātu kalorāžu un šķiedrvielām - ar uzturvielām pilnīgi nokomplektēta, šķiedrvielas saturoša, lietošanai gatava</t>
        </is>
      </c>
      <c r="C43" s="2" t="inlineStr">
        <is>
          <t>nutrition</t>
        </is>
      </c>
      <c r="D43" s="2" t="n">
        <v>2</v>
      </c>
      <c r="E43" s="2" t="inlineStr">
        <is>
          <t>Isosource Energy Fibre 500 ml</t>
        </is>
      </c>
      <c r="F43" s="4" t="inlineStr">
        <is>
          <t>NON_COMPLIANT</t>
        </is>
      </c>
      <c r="G43" s="2" t="n">
        <v>0.667</v>
      </c>
      <c r="H43" s="2" t="n">
        <v>4</v>
      </c>
      <c r="I43" s="2" t="n">
        <v>1</v>
      </c>
      <c r="J43" s="2" t="n">
        <v>1</v>
      </c>
      <c r="K43" s="2" t="inlineStr">
        <is>
          <t>volume: 500.0 ml vs = 1000.0 ml</t>
        </is>
      </c>
      <c r="L43" s="2" t="inlineStr">
        <is>
          <t>nutritionally_complete</t>
        </is>
      </c>
      <c r="M43" s="2" t="inlineStr">
        <is>
          <t>UNKNOWN nutritionally_complete: Cannot determine 'nutritionally_complete' for this product; FAIL volume: 500.0 ml != 1000.0 ml</t>
        </is>
      </c>
    </row>
    <row r="44">
      <c r="A44" s="2" t="inlineStr">
        <is>
          <t>73</t>
        </is>
      </c>
      <c r="B44" s="2" t="inlineStr">
        <is>
          <t>Enterālās barošanas produkts ar paaugstinātu kalorāžu un šķiedrvielām - ar uzturvielām pilnīgi nokomplektēta, šķiedrvielas saturoša, lietošanai gatava</t>
        </is>
      </c>
      <c r="C44" s="2" t="inlineStr">
        <is>
          <t>nutrition</t>
        </is>
      </c>
      <c r="D44" s="2" t="n">
        <v>3</v>
      </c>
      <c r="E44" s="2" t="inlineStr">
        <is>
          <t>Novasource GI Advance 500 ml</t>
        </is>
      </c>
      <c r="F44" s="4" t="inlineStr">
        <is>
          <t>NON_COMPLIANT</t>
        </is>
      </c>
      <c r="G44" s="2" t="n">
        <v>0.667</v>
      </c>
      <c r="H44" s="2" t="n">
        <v>4</v>
      </c>
      <c r="I44" s="2" t="n">
        <v>1</v>
      </c>
      <c r="J44" s="2" t="n">
        <v>1</v>
      </c>
      <c r="K44" s="2" t="inlineStr">
        <is>
          <t>volume: 500.0 ml vs = 1000.0 ml</t>
        </is>
      </c>
      <c r="L44" s="2" t="inlineStr">
        <is>
          <t>nutritionally_complete</t>
        </is>
      </c>
      <c r="M44" s="2" t="inlineStr">
        <is>
          <t>UNKNOWN nutritionally_complete: Cannot determine 'nutritionally_complete' for this product; FAIL volume: 500.0 ml != 1000.0 ml</t>
        </is>
      </c>
    </row>
    <row r="45">
      <c r="A45" s="2" t="inlineStr">
        <is>
          <t>73</t>
        </is>
      </c>
      <c r="B45" s="2" t="inlineStr">
        <is>
          <t>Enterālās barošanas produkts ar paaugstinātu kalorāžu un šķiedrvielām - ar uzturvielām pilnīgi nokomplektēta, šķiedrvielas saturoša, lietošanai gatava</t>
        </is>
      </c>
      <c r="C45" s="2" t="inlineStr">
        <is>
          <t>nutrition</t>
        </is>
      </c>
      <c r="D45" s="2" t="n">
        <v>4</v>
      </c>
      <c r="E45" s="2" t="inlineStr">
        <is>
          <t>Peptamen Junior Advance 500 ml</t>
        </is>
      </c>
      <c r="F45" s="4" t="inlineStr">
        <is>
          <t>NON_COMPLIANT</t>
        </is>
      </c>
      <c r="G45" s="2" t="n">
        <v>0.667</v>
      </c>
      <c r="H45" s="2" t="n">
        <v>4</v>
      </c>
      <c r="I45" s="2" t="n">
        <v>1</v>
      </c>
      <c r="J45" s="2" t="n">
        <v>1</v>
      </c>
      <c r="K45" s="2" t="inlineStr">
        <is>
          <t>volume: 500.0 ml vs = 1000.0 ml</t>
        </is>
      </c>
      <c r="L45" s="2" t="inlineStr">
        <is>
          <t>nutritionally_complete</t>
        </is>
      </c>
      <c r="M45" s="2" t="inlineStr">
        <is>
          <t>UNKNOWN nutritionally_complete: Cannot determine 'nutritionally_complete' for this product; FAIL volume: 500.0 ml != 1000.0 ml</t>
        </is>
      </c>
    </row>
    <row r="46">
      <c r="A46" s="2" t="inlineStr">
        <is>
          <t>73</t>
        </is>
      </c>
      <c r="B46" s="2" t="inlineStr">
        <is>
          <t>Enterālās barošanas produkts ar paaugstinātu kalorāžu un šķiedrvielām - ar uzturvielām pilnīgi nokomplektēta, šķiedrvielas saturoša, lietošanai gatava</t>
        </is>
      </c>
      <c r="C46" s="2" t="inlineStr">
        <is>
          <t>nutrition</t>
        </is>
      </c>
      <c r="D46" s="2" t="n">
        <v>5</v>
      </c>
      <c r="E46" s="2" t="inlineStr">
        <is>
          <t>Isosource Standard 1000 ml</t>
        </is>
      </c>
      <c r="F46" s="4" t="inlineStr">
        <is>
          <t>NON_COMPLIANT</t>
        </is>
      </c>
      <c r="G46" s="2" t="n">
        <v>0.5</v>
      </c>
      <c r="H46" s="2" t="n">
        <v>3</v>
      </c>
      <c r="I46" s="2" t="n">
        <v>2</v>
      </c>
      <c r="J46" s="2" t="n">
        <v>1</v>
      </c>
      <c r="K46" s="2" t="inlineStr">
        <is>
          <t>energy: 103.0 kcal/100ml vs = 150.0 kcal/100ml; contains_fiber: fiber=0.0 g/100ml vs contains fiber</t>
        </is>
      </c>
      <c r="L46" s="2" t="inlineStr">
        <is>
          <t>nutritionally_complete</t>
        </is>
      </c>
      <c r="M46" s="2" t="inlineStr">
        <is>
          <t>FAIL energy: 103.0 does not satisfy = 150.0; FAIL contains_fiber: Product has no/minimal fiber; UNKNOWN nutritionally_complete: Cannot determine 'nutritionally_complete' for this product</t>
        </is>
      </c>
    </row>
    <row r="47">
      <c r="A47" s="2" t="inlineStr">
        <is>
          <t>74</t>
        </is>
      </c>
      <c r="B47" s="2" t="inlineStr">
        <is>
          <t>Enterālās barošanas produkts ar paaugstinātu kalorāžu un šķiedrvielām - ar uzturvielām pilnīgi nokomplektēta, šķiedrvielas saturoša, lietošanai gatava</t>
        </is>
      </c>
      <c r="C47" s="2" t="inlineStr">
        <is>
          <t>nutrition</t>
        </is>
      </c>
      <c r="D47" s="2" t="n">
        <v>1</v>
      </c>
      <c r="E47" s="2" t="inlineStr">
        <is>
          <t>Resource Diabet Plus vanilla 200ml</t>
        </is>
      </c>
      <c r="F47" s="4" t="inlineStr">
        <is>
          <t>NON_COMPLIANT</t>
        </is>
      </c>
      <c r="G47" s="2" t="n">
        <v>0.667</v>
      </c>
      <c r="H47" s="2" t="n">
        <v>6</v>
      </c>
      <c r="I47" s="2" t="n">
        <v>2</v>
      </c>
      <c r="J47" s="2" t="n">
        <v>1</v>
      </c>
      <c r="K47" s="2" t="inlineStr">
        <is>
          <t>carbohydrates: 15.7 g/100ml vs = 11.6 g/100ml; route: oral vs enteral</t>
        </is>
      </c>
      <c r="L47" s="2" t="inlineStr">
        <is>
          <t>nutritionally_complete</t>
        </is>
      </c>
      <c r="M47" s="2" t="inlineStr">
        <is>
          <t>FAIL carbohydrates: 15.7 does not satisfy = 11.6; UNKNOWN nutritionally_complete: Cannot determine 'nutritionally_complete' for this product; FAIL route: 'oral' != 'enteral'</t>
        </is>
      </c>
    </row>
    <row r="48">
      <c r="A48" s="2" t="inlineStr">
        <is>
          <t>74</t>
        </is>
      </c>
      <c r="B48" s="2" t="inlineStr">
        <is>
          <t>Enterālās barošanas produkts ar paaugstinātu kalorāžu un šķiedrvielām - ar uzturvielām pilnīgi nokomplektēta, šķiedrvielas saturoša, lietošanai gatava</t>
        </is>
      </c>
      <c r="C48" s="2" t="inlineStr">
        <is>
          <t>nutrition</t>
        </is>
      </c>
      <c r="D48" s="2" t="n">
        <v>2</v>
      </c>
      <c r="E48" s="2" t="inlineStr">
        <is>
          <t>Resource Diabet Plus strawberry 200ml</t>
        </is>
      </c>
      <c r="F48" s="4" t="inlineStr">
        <is>
          <t>NON_COMPLIANT</t>
        </is>
      </c>
      <c r="G48" s="2" t="n">
        <v>0.667</v>
      </c>
      <c r="H48" s="2" t="n">
        <v>6</v>
      </c>
      <c r="I48" s="2" t="n">
        <v>2</v>
      </c>
      <c r="J48" s="2" t="n">
        <v>1</v>
      </c>
      <c r="K48" s="2" t="inlineStr">
        <is>
          <t>carbohydrates: 15.7 g/100ml vs = 11.6 g/100ml; route: oral vs enteral</t>
        </is>
      </c>
      <c r="L48" s="2" t="inlineStr">
        <is>
          <t>nutritionally_complete</t>
        </is>
      </c>
      <c r="M48" s="2" t="inlineStr">
        <is>
          <t>FAIL carbohydrates: 15.7 does not satisfy = 11.6; UNKNOWN nutritionally_complete: Cannot determine 'nutritionally_complete' for this product; FAIL route: 'oral' != 'enteral'</t>
        </is>
      </c>
    </row>
    <row r="49">
      <c r="A49" s="2" t="inlineStr">
        <is>
          <t>74</t>
        </is>
      </c>
      <c r="B49" s="2" t="inlineStr">
        <is>
          <t>Enterālās barošanas produkts ar paaugstinātu kalorāžu un šķiedrvielām - ar uzturvielām pilnīgi nokomplektēta, šķiedrvielas saturoša, lietošanai gatava</t>
        </is>
      </c>
      <c r="C49" s="2" t="inlineStr">
        <is>
          <t>nutrition</t>
        </is>
      </c>
      <c r="D49" s="2" t="n">
        <v>3</v>
      </c>
      <c r="E49" s="2" t="inlineStr">
        <is>
          <t>Isosource 2.0 Protein Fibre 500 ml</t>
        </is>
      </c>
      <c r="F49" s="4" t="inlineStr">
        <is>
          <t>NON_COMPLIANT</t>
        </is>
      </c>
      <c r="G49" s="2" t="n">
        <v>0.556</v>
      </c>
      <c r="H49" s="2" t="n">
        <v>5</v>
      </c>
      <c r="I49" s="2" t="n">
        <v>3</v>
      </c>
      <c r="J49" s="2" t="n">
        <v>1</v>
      </c>
      <c r="K49" s="2" t="inlineStr">
        <is>
          <t>energy: 200.0 kcal/100ml vs = 150.0 kcal/100ml; carbohydrates: 24.0 g/100ml vs = 11.6 g/100ml; volume: 500.0 ml vs = 200.0 ml</t>
        </is>
      </c>
      <c r="L49" s="2" t="inlineStr">
        <is>
          <t>nutritionally_complete</t>
        </is>
      </c>
      <c r="M49" s="2" t="inlineStr">
        <is>
          <t>FAIL energy: 200.0 does not satisfy = 150.0; FAIL carbohydrates: 24.0 does not satisfy = 11.6; UNKNOWN nutritionally_complete: Cannot determine 'nutritionally_complete' for this product; FAIL volume: 500.0 ml != 200.0 ml</t>
        </is>
      </c>
    </row>
    <row r="50">
      <c r="A50" s="2" t="inlineStr">
        <is>
          <t>74</t>
        </is>
      </c>
      <c r="B50" s="2" t="inlineStr">
        <is>
          <t>Enterālās barošanas produkts ar paaugstinātu kalorāžu un šķiedrvielām - ar uzturvielām pilnīgi nokomplektēta, šķiedrvielas saturoša, lietošanai gatava</t>
        </is>
      </c>
      <c r="C50" s="2" t="inlineStr">
        <is>
          <t>nutrition</t>
        </is>
      </c>
      <c r="D50" s="2" t="n">
        <v>4</v>
      </c>
      <c r="E50" s="2" t="inlineStr">
        <is>
          <t>Novasource GI Advance 500 ml</t>
        </is>
      </c>
      <c r="F50" s="4" t="inlineStr">
        <is>
          <t>NON_COMPLIANT</t>
        </is>
      </c>
      <c r="G50" s="2" t="n">
        <v>0.556</v>
      </c>
      <c r="H50" s="2" t="n">
        <v>5</v>
      </c>
      <c r="I50" s="2" t="n">
        <v>3</v>
      </c>
      <c r="J50" s="2" t="n">
        <v>1</v>
      </c>
      <c r="K50" s="2" t="inlineStr">
        <is>
          <t>fat: 4.7 g/100ml vs = 6.7 g/100ml; carbohydrates: 17.5 g/100ml vs = 11.6 g/100ml; volume: 500.0 ml vs = 200.0 ml</t>
        </is>
      </c>
      <c r="L50" s="2" t="inlineStr">
        <is>
          <t>nutritionally_complete</t>
        </is>
      </c>
      <c r="M50" s="2" t="inlineStr">
        <is>
          <t>FAIL fat: 4.7 does not satisfy = 6.7; FAIL carbohydrates: 17.5 does not satisfy = 11.6; UNKNOWN nutritionally_complete: Cannot determine 'nutritionally_complete' for this product; FAIL volume: 500.0 ml != 200.0 ml</t>
        </is>
      </c>
    </row>
    <row r="51">
      <c r="A51" s="2" t="inlineStr">
        <is>
          <t>74</t>
        </is>
      </c>
      <c r="B51" s="2" t="inlineStr">
        <is>
          <t>Enterālās barošanas produkts ar paaugstinātu kalorāžu un šķiedrvielām - ar uzturvielām pilnīgi nokomplektēta, šķiedrvielas saturoša, lietošanai gatava</t>
        </is>
      </c>
      <c r="C51" s="2" t="inlineStr">
        <is>
          <t>nutrition</t>
        </is>
      </c>
      <c r="D51" s="2" t="n">
        <v>5</v>
      </c>
      <c r="E51" s="2" t="inlineStr">
        <is>
          <t>Peptamen Junior Advance 500 ml</t>
        </is>
      </c>
      <c r="F51" s="4" t="inlineStr">
        <is>
          <t>NON_COMPLIANT</t>
        </is>
      </c>
      <c r="G51" s="2" t="n">
        <v>0.556</v>
      </c>
      <c r="H51" s="2" t="n">
        <v>5</v>
      </c>
      <c r="I51" s="2" t="n">
        <v>3</v>
      </c>
      <c r="J51" s="2" t="n">
        <v>1</v>
      </c>
      <c r="K51" s="2" t="inlineStr">
        <is>
          <t>protein: 4.5 g/100ml vs = 10.0 g/100ml; carbohydrates: 18.0 g/100ml vs = 11.6 g/100ml; volume: 500.0 ml vs = 200.0 ml</t>
        </is>
      </c>
      <c r="L51" s="2" t="inlineStr">
        <is>
          <t>nutritionally_complete</t>
        </is>
      </c>
      <c r="M51" s="2" t="inlineStr">
        <is>
          <t>FAIL protein: 4.5 does not satisfy = 10.0; FAIL carbohydrates: 18.0 does not satisfy = 11.6; UNKNOWN nutritionally_complete: Cannot determine 'nutritionally_complete' for this product; FAIL volume: 500.0 ml != 200.0 ml</t>
        </is>
      </c>
    </row>
    <row r="52">
      <c r="A52" s="2" t="inlineStr">
        <is>
          <t>75</t>
        </is>
      </c>
      <c r="B52" s="2" t="inlineStr">
        <is>
          <t>Enterālās barošanas produkts ar zemu glikēmisko indeksu, paredzēts cukura diabēta pacientiem, pacientiem ar glikozes intoleranci. Pilnvērtīga, sabalan</t>
        </is>
      </c>
      <c r="C52" s="2" t="inlineStr">
        <is>
          <t>nutrition</t>
        </is>
      </c>
      <c r="D52" s="2" t="n">
        <v>1</v>
      </c>
      <c r="E52" s="2" t="inlineStr">
        <is>
          <t>Isosource Junior 500 ml</t>
        </is>
      </c>
      <c r="F52" s="4" t="inlineStr">
        <is>
          <t>NON_COMPLIANT</t>
        </is>
      </c>
      <c r="G52" s="2" t="n">
        <v>0.636</v>
      </c>
      <c r="H52" s="2" t="n">
        <v>7</v>
      </c>
      <c r="I52" s="2" t="n">
        <v>2</v>
      </c>
      <c r="J52" s="2" t="n">
        <v>2</v>
      </c>
      <c r="K52" s="2" t="inlineStr">
        <is>
          <t>protein: 2.6 g/100ml vs 4.1-4.3 g/100ml; fat: 4.4 g/100ml vs 3.5-4.2 g/100ml</t>
        </is>
      </c>
      <c r="L52" s="2" t="inlineStr">
        <is>
          <t>nutritionally_complete; low_glycemic_index</t>
        </is>
      </c>
      <c r="M52" s="2" t="inlineStr">
        <is>
          <t>FAIL protein: 2.6 outside range 4.1-4.3; FAIL fat: 4.4 outside range 3.5-4.2; UNKNOWN nutritionally_complete: Cannot determine 'nutritionally_complete' for this product; UNKNOWN low_glycemic_index: Cannot determine 'low_glycemic_index' for this product</t>
        </is>
      </c>
    </row>
    <row r="53">
      <c r="A53" s="2" t="inlineStr">
        <is>
          <t>75</t>
        </is>
      </c>
      <c r="B53" s="2" t="inlineStr">
        <is>
          <t>Enterālās barošanas produkts ar zemu glikēmisko indeksu, paredzēts cukura diabēta pacientiem, pacientiem ar glikozes intoleranci. Pilnvērtīga, sabalan</t>
        </is>
      </c>
      <c r="C53" s="2" t="inlineStr">
        <is>
          <t>nutrition</t>
        </is>
      </c>
      <c r="D53" s="2" t="n">
        <v>2</v>
      </c>
      <c r="E53" s="2" t="inlineStr">
        <is>
          <t>Peptamen Junior 500 ml</t>
        </is>
      </c>
      <c r="F53" s="4" t="inlineStr">
        <is>
          <t>NON_COMPLIANT</t>
        </is>
      </c>
      <c r="G53" s="2" t="n">
        <v>0.636</v>
      </c>
      <c r="H53" s="2" t="n">
        <v>7</v>
      </c>
      <c r="I53" s="2" t="n">
        <v>2</v>
      </c>
      <c r="J53" s="2" t="n">
        <v>2</v>
      </c>
      <c r="K53" s="2" t="inlineStr">
        <is>
          <t>protein: 3.0 g/100ml vs 4.1-4.3 g/100ml; fat: 4.6 g/100ml vs 3.5-4.2 g/100ml</t>
        </is>
      </c>
      <c r="L53" s="2" t="inlineStr">
        <is>
          <t>nutritionally_complete; low_glycemic_index</t>
        </is>
      </c>
      <c r="M53" s="2" t="inlineStr">
        <is>
          <t>FAIL protein: 3.0 outside range 4.1-4.3; FAIL fat: 4.6 outside range 3.5-4.2; UNKNOWN nutritionally_complete: Cannot determine 'nutritionally_complete' for this product; UNKNOWN low_glycemic_index: Cannot determine 'low_glycemic_index' for this product</t>
        </is>
      </c>
    </row>
    <row r="54">
      <c r="A54" s="2" t="inlineStr">
        <is>
          <t>75</t>
        </is>
      </c>
      <c r="B54" s="2" t="inlineStr">
        <is>
          <t>Enterālās barošanas produkts ar zemu glikēmisko indeksu, paredzēts cukura diabēta pacientiem, pacientiem ar glikozes intoleranci. Pilnvērtīga, sabalan</t>
        </is>
      </c>
      <c r="C54" s="2" t="inlineStr">
        <is>
          <t>nutrition</t>
        </is>
      </c>
      <c r="D54" s="2" t="n">
        <v>3</v>
      </c>
      <c r="E54" s="2" t="inlineStr">
        <is>
          <t>Isosource Standard 500 ml</t>
        </is>
      </c>
      <c r="F54" s="4" t="inlineStr">
        <is>
          <t>NON_COMPLIANT</t>
        </is>
      </c>
      <c r="G54" s="2" t="n">
        <v>0.545</v>
      </c>
      <c r="H54" s="2" t="n">
        <v>6</v>
      </c>
      <c r="I54" s="2" t="n">
        <v>3</v>
      </c>
      <c r="J54" s="2" t="n">
        <v>2</v>
      </c>
      <c r="K54" s="2" t="inlineStr">
        <is>
          <t>protein: 4.0 g/100ml vs 4.1-4.3 g/100ml; fat: 3.3 g/100ml vs 3.5-4.2 g/100ml; carbohydrates: 13.8 g/100ml vs 11.3-12.3 g/100ml</t>
        </is>
      </c>
      <c r="L54" s="2" t="inlineStr">
        <is>
          <t>nutritionally_complete; low_glycemic_index</t>
        </is>
      </c>
      <c r="M54" s="2" t="inlineStr">
        <is>
          <t>FAIL protein: 4.0 outside range 4.1-4.3; FAIL fat: 3.3 outside range 3.5-4.2; FAIL carbohydrates: 13.8 outside range 11.3-12.3; UNKNOWN nutritionally_complete: Cannot determine 'nutritionally_complete' for this product; UNKNOWN low_glycemic_index: Cannot determine 'low_glycemic_index' for this product</t>
        </is>
      </c>
    </row>
    <row r="55">
      <c r="A55" s="2" t="inlineStr">
        <is>
          <t>75</t>
        </is>
      </c>
      <c r="B55" s="2" t="inlineStr">
        <is>
          <t>Enterālās barošanas produkts ar zemu glikēmisko indeksu, paredzēts cukura diabēta pacientiem, pacientiem ar glikozes intoleranci. Pilnvērtīga, sabalan</t>
        </is>
      </c>
      <c r="C55" s="2" t="inlineStr">
        <is>
          <t>nutrition</t>
        </is>
      </c>
      <c r="D55" s="2" t="n">
        <v>4</v>
      </c>
      <c r="E55" s="2" t="inlineStr">
        <is>
          <t>Isosource Standard Fibre 500 ml</t>
        </is>
      </c>
      <c r="F55" s="4" t="inlineStr">
        <is>
          <t>NON_COMPLIANT</t>
        </is>
      </c>
      <c r="G55" s="2" t="n">
        <v>0.545</v>
      </c>
      <c r="H55" s="2" t="n">
        <v>6</v>
      </c>
      <c r="I55" s="2" t="n">
        <v>3</v>
      </c>
      <c r="J55" s="2" t="n">
        <v>2</v>
      </c>
      <c r="K55" s="2" t="inlineStr">
        <is>
          <t>protein: 4.0 g/100ml vs 4.1-4.3 g/100ml; fat: 3.3 g/100ml vs 3.5-4.2 g/100ml; carbohydrates: 13.0 g/100ml vs 11.3-12.3 g/100ml</t>
        </is>
      </c>
      <c r="L55" s="2" t="inlineStr">
        <is>
          <t>nutritionally_complete; low_glycemic_index</t>
        </is>
      </c>
      <c r="M55" s="2" t="inlineStr">
        <is>
          <t>FAIL protein: 4.0 outside range 4.1-4.3; FAIL fat: 3.3 outside range 3.5-4.2; FAIL carbohydrates: 13.0 outside range 11.3-12.3; UNKNOWN nutritionally_complete: Cannot determine 'nutritionally_complete' for this product; UNKNOWN low_glycemic_index: Cannot determine 'low_glycemic_index' for this product</t>
        </is>
      </c>
    </row>
    <row r="56">
      <c r="A56" s="2" t="inlineStr">
        <is>
          <t>75</t>
        </is>
      </c>
      <c r="B56" s="2" t="inlineStr">
        <is>
          <t>Enterālās barošanas produkts ar zemu glikēmisko indeksu, paredzēts cukura diabēta pacientiem, pacientiem ar glikozes intoleranci. Pilnvērtīga, sabalan</t>
        </is>
      </c>
      <c r="C56" s="2" t="inlineStr">
        <is>
          <t>nutrition</t>
        </is>
      </c>
      <c r="D56" s="2" t="n">
        <v>5</v>
      </c>
      <c r="E56" s="2" t="inlineStr">
        <is>
          <t>Peptamen 500 ml</t>
        </is>
      </c>
      <c r="F56" s="4" t="inlineStr">
        <is>
          <t>NON_COMPLIANT</t>
        </is>
      </c>
      <c r="G56" s="2" t="n">
        <v>0.545</v>
      </c>
      <c r="H56" s="2" t="n">
        <v>6</v>
      </c>
      <c r="I56" s="2" t="n">
        <v>3</v>
      </c>
      <c r="J56" s="2" t="n">
        <v>2</v>
      </c>
      <c r="K56" s="2" t="inlineStr">
        <is>
          <t>protein: 4.0 g/100ml vs 4.1-4.3 g/100ml; fat: 3.3 g/100ml vs 3.5-4.2 g/100ml; carbohydrates: 12.7 g/100ml vs 11.3-12.3 g/100ml</t>
        </is>
      </c>
      <c r="L56" s="2" t="inlineStr">
        <is>
          <t>nutritionally_complete; low_glycemic_index</t>
        </is>
      </c>
      <c r="M56" s="2" t="inlineStr">
        <is>
          <t>FAIL protein: 4.0 outside range 4.1-4.3; FAIL fat: 3.3 outside range 3.5-4.2; FAIL carbohydrates: 12.7 outside range 11.3-12.3; UNKNOWN nutritionally_complete: Cannot determine 'nutritionally_complete' for this product; UNKNOWN low_glycemic_index: Cannot determine 'low_glycemic_index' for this product</t>
        </is>
      </c>
    </row>
    <row r="57">
      <c r="A57" s="2" t="inlineStr">
        <is>
          <t>76</t>
        </is>
      </c>
      <c r="B57" s="2" t="inlineStr">
        <is>
          <t>Enterālās barošanas produkts ar zemu glikēmisko indeksu, paredzēts cukura diabēta pacientiem, pacientiem ar glikozes intoleranci. Pilnvērtīga, sabalan</t>
        </is>
      </c>
      <c r="C57" s="2" t="inlineStr">
        <is>
          <t>nutrition</t>
        </is>
      </c>
      <c r="D57" s="2" t="n">
        <v>1</v>
      </c>
      <c r="E57" s="2" t="inlineStr">
        <is>
          <t>Peptamen Junior 500 ml</t>
        </is>
      </c>
      <c r="F57" s="4" t="inlineStr">
        <is>
          <t>NON_COMPLIANT</t>
        </is>
      </c>
      <c r="G57" s="2" t="n">
        <v>0.727</v>
      </c>
      <c r="H57" s="2" t="n">
        <v>8</v>
      </c>
      <c r="I57" s="2" t="n">
        <v>1</v>
      </c>
      <c r="J57" s="2" t="n">
        <v>2</v>
      </c>
      <c r="K57" s="2" t="inlineStr">
        <is>
          <t>protein: 3.0 g/100ml vs = 4.8 g/100ml</t>
        </is>
      </c>
      <c r="L57" s="2" t="inlineStr">
        <is>
          <t>nutritionally_complete; low_glycemic_index</t>
        </is>
      </c>
      <c r="M57" s="2" t="inlineStr">
        <is>
          <t>FAIL protein: 3.0 does not satisfy = 4.8; UNKNOWN nutritionally_complete: Cannot determine 'nutritionally_complete' for this product; UNKNOWN low_glycemic_index: Cannot determine 'low_glycemic_index' for this product</t>
        </is>
      </c>
    </row>
    <row r="58">
      <c r="A58" s="2" t="inlineStr">
        <is>
          <t>76</t>
        </is>
      </c>
      <c r="B58" s="2" t="inlineStr">
        <is>
          <t>Enterālās barošanas produkts ar zemu glikēmisko indeksu, paredzēts cukura diabēta pacientiem, pacientiem ar glikozes intoleranci. Pilnvērtīga, sabalan</t>
        </is>
      </c>
      <c r="C58" s="2" t="inlineStr">
        <is>
          <t>nutrition</t>
        </is>
      </c>
      <c r="D58" s="2" t="n">
        <v>2</v>
      </c>
      <c r="E58" s="2" t="inlineStr">
        <is>
          <t>Novasource GI Balance 500 ml</t>
        </is>
      </c>
      <c r="F58" s="4" t="inlineStr">
        <is>
          <t>NON_COMPLIANT</t>
        </is>
      </c>
      <c r="G58" s="2" t="n">
        <v>0.727</v>
      </c>
      <c r="H58" s="2" t="n">
        <v>8</v>
      </c>
      <c r="I58" s="2" t="n">
        <v>1</v>
      </c>
      <c r="J58" s="2" t="n">
        <v>2</v>
      </c>
      <c r="K58" s="2" t="inlineStr">
        <is>
          <t>lactose_free: False vs True</t>
        </is>
      </c>
      <c r="L58" s="2" t="inlineStr">
        <is>
          <t>nutritionally_complete; low_glycemic_index</t>
        </is>
      </c>
      <c r="M58" s="2" t="inlineStr">
        <is>
          <t>FAIL lactose_free: ; UNKNOWN nutritionally_complete: Cannot determine 'nutritionally_complete' for this product; UNKNOWN low_glycemic_index: Cannot determine 'low_glycemic_index' for this product</t>
        </is>
      </c>
    </row>
    <row r="59">
      <c r="A59" s="2" t="inlineStr">
        <is>
          <t>76</t>
        </is>
      </c>
      <c r="B59" s="2" t="inlineStr">
        <is>
          <t>Enterālās barošanas produkts ar zemu glikēmisko indeksu, paredzēts cukura diabēta pacientiem, pacientiem ar glikozes intoleranci. Pilnvērtīga, sabalan</t>
        </is>
      </c>
      <c r="C59" s="2" t="inlineStr">
        <is>
          <t>nutrition</t>
        </is>
      </c>
      <c r="D59" s="2" t="n">
        <v>3</v>
      </c>
      <c r="E59" s="2" t="inlineStr">
        <is>
          <t>Isosource Junior 500 ml</t>
        </is>
      </c>
      <c r="F59" s="4" t="inlineStr">
        <is>
          <t>NON_COMPLIANT</t>
        </is>
      </c>
      <c r="G59" s="2" t="n">
        <v>0.636</v>
      </c>
      <c r="H59" s="2" t="n">
        <v>7</v>
      </c>
      <c r="I59" s="2" t="n">
        <v>2</v>
      </c>
      <c r="J59" s="2" t="n">
        <v>2</v>
      </c>
      <c r="K59" s="2" t="inlineStr">
        <is>
          <t>protein: 2.6 g/100ml vs = 4.8 g/100ml; carbohydrates: 12.3 g/100ml vs = 10.5 g/100ml</t>
        </is>
      </c>
      <c r="L59" s="2" t="inlineStr">
        <is>
          <t>nutritionally_complete; low_glycemic_index</t>
        </is>
      </c>
      <c r="M59" s="2" t="inlineStr">
        <is>
          <t>FAIL protein: 2.6 does not satisfy = 4.8; FAIL carbohydrates: 12.3 does not satisfy = 10.5; UNKNOWN nutritionally_complete: Cannot determine 'nutritionally_complete' for this product; UNKNOWN low_glycemic_index: Cannot determine 'low_glycemic_index' for this product</t>
        </is>
      </c>
    </row>
    <row r="60">
      <c r="A60" s="2" t="inlineStr">
        <is>
          <t>76</t>
        </is>
      </c>
      <c r="B60" s="2" t="inlineStr">
        <is>
          <t>Enterālās barošanas produkts ar zemu glikēmisko indeksu, paredzēts cukura diabēta pacientiem, pacientiem ar glikozes intoleranci. Pilnvērtīga, sabalan</t>
        </is>
      </c>
      <c r="C60" s="2" t="inlineStr">
        <is>
          <t>nutrition</t>
        </is>
      </c>
      <c r="D60" s="2" t="n">
        <v>4</v>
      </c>
      <c r="E60" s="2" t="inlineStr">
        <is>
          <t>Isosource Standard 500 ml</t>
        </is>
      </c>
      <c r="F60" s="4" t="inlineStr">
        <is>
          <t>NON_COMPLIANT</t>
        </is>
      </c>
      <c r="G60" s="2" t="n">
        <v>0.545</v>
      </c>
      <c r="H60" s="2" t="n">
        <v>6</v>
      </c>
      <c r="I60" s="2" t="n">
        <v>3</v>
      </c>
      <c r="J60" s="2" t="n">
        <v>2</v>
      </c>
      <c r="K60" s="2" t="inlineStr">
        <is>
          <t>protein: 4.0 g/100ml vs = 4.8 g/100ml; fat: 3.3 g/100ml vs = 4.6 g/100ml; carbohydrates: 13.8 g/100ml vs = 10.5 g/100ml</t>
        </is>
      </c>
      <c r="L60" s="2" t="inlineStr">
        <is>
          <t>nutritionally_complete; low_glycemic_index</t>
        </is>
      </c>
      <c r="M60" s="2" t="inlineStr">
        <is>
          <t>FAIL protein: 4.0 does not satisfy = 4.8; FAIL fat: 3.3 does not satisfy = 4.6; FAIL carbohydrates: 13.8 does not satisfy = 10.5; UNKNOWN nutritionally_complete: Cannot determine 'nutritionally_complete' for this product; UNKNOWN low_glycemic_index: Cannot determine 'low_glycemic_index' for this product</t>
        </is>
      </c>
    </row>
    <row r="61">
      <c r="A61" s="2" t="inlineStr">
        <is>
          <t>76</t>
        </is>
      </c>
      <c r="B61" s="2" t="inlineStr">
        <is>
          <t>Enterālās barošanas produkts ar zemu glikēmisko indeksu, paredzēts cukura diabēta pacientiem, pacientiem ar glikozes intoleranci. Pilnvērtīga, sabalan</t>
        </is>
      </c>
      <c r="C61" s="2" t="inlineStr">
        <is>
          <t>nutrition</t>
        </is>
      </c>
      <c r="D61" s="2" t="n">
        <v>5</v>
      </c>
      <c r="E61" s="2" t="inlineStr">
        <is>
          <t>Isosource Standard Fibre 500 ml</t>
        </is>
      </c>
      <c r="F61" s="4" t="inlineStr">
        <is>
          <t>NON_COMPLIANT</t>
        </is>
      </c>
      <c r="G61" s="2" t="n">
        <v>0.545</v>
      </c>
      <c r="H61" s="2" t="n">
        <v>6</v>
      </c>
      <c r="I61" s="2" t="n">
        <v>3</v>
      </c>
      <c r="J61" s="2" t="n">
        <v>2</v>
      </c>
      <c r="K61" s="2" t="inlineStr">
        <is>
          <t>protein: 4.0 g/100ml vs = 4.8 g/100ml; fat: 3.3 g/100ml vs = 4.6 g/100ml; carbohydrates: 13.0 g/100ml vs = 10.5 g/100ml</t>
        </is>
      </c>
      <c r="L61" s="2" t="inlineStr">
        <is>
          <t>nutritionally_complete; low_glycemic_index</t>
        </is>
      </c>
      <c r="M61" s="2" t="inlineStr">
        <is>
          <t>FAIL protein: 4.0 does not satisfy = 4.8; FAIL fat: 3.3 does not satisfy = 4.6; FAIL carbohydrates: 13.0 does not satisfy = 10.5; UNKNOWN nutritionally_complete: Cannot determine 'nutritionally_complete' for this product; UNKNOWN low_glycemic_index: Cannot determine 'low_glycemic_index' for this product</t>
        </is>
      </c>
    </row>
    <row r="62">
      <c r="A62" s="2" t="inlineStr">
        <is>
          <t>77</t>
        </is>
      </c>
      <c r="B62" s="2" t="inlineStr">
        <is>
          <t>Enterālās barošanas produkts ar paaugstinātu enerģētisko vērtību un olbaltumvielu daudzumu pacientiem ar diabētu vai hiperglikēmiju. Ar uzturvielām pi</t>
        </is>
      </c>
      <c r="C62" s="2" t="inlineStr">
        <is>
          <t>nutrition</t>
        </is>
      </c>
      <c r="D62" s="2" t="n">
        <v>1</v>
      </c>
      <c r="E62" s="2" t="inlineStr">
        <is>
          <t>Isosource Energy Fibre 500 ml</t>
        </is>
      </c>
      <c r="F62" s="4" t="inlineStr">
        <is>
          <t>NON_COMPLIANT</t>
        </is>
      </c>
      <c r="G62" s="2" t="n">
        <v>0.667</v>
      </c>
      <c r="H62" s="2" t="n">
        <v>6</v>
      </c>
      <c r="I62" s="2" t="n">
        <v>2</v>
      </c>
      <c r="J62" s="2" t="n">
        <v>1</v>
      </c>
      <c r="K62" s="2" t="inlineStr">
        <is>
          <t>protein: 6.3 g/100ml vs 7.5-7.7 g/100ml; volume: 500.0 ml vs = 1000.0 ml</t>
        </is>
      </c>
      <c r="L62" s="2" t="inlineStr">
        <is>
          <t>nutritionally_complete</t>
        </is>
      </c>
      <c r="M62" s="2" t="inlineStr">
        <is>
          <t>FAIL protein: 6.3 outside range 7.5-7.7; UNKNOWN nutritionally_complete: Cannot determine 'nutritionally_complete' for this product; FAIL volume: 500.0 ml != 1000.0 ml</t>
        </is>
      </c>
    </row>
    <row r="63">
      <c r="A63" s="2" t="inlineStr">
        <is>
          <t>77</t>
        </is>
      </c>
      <c r="B63" s="2" t="inlineStr">
        <is>
          <t>Enterālās barošanas produkts ar paaugstinātu enerģētisko vērtību un olbaltumvielu daudzumu pacientiem ar diabētu vai hiperglikēmiju. Ar uzturvielām pi</t>
        </is>
      </c>
      <c r="C63" s="2" t="inlineStr">
        <is>
          <t>nutrition</t>
        </is>
      </c>
      <c r="D63" s="2" t="n">
        <v>2</v>
      </c>
      <c r="E63" s="2" t="inlineStr">
        <is>
          <t>Peptamen Junior Advance 500 ml</t>
        </is>
      </c>
      <c r="F63" s="4" t="inlineStr">
        <is>
          <t>NON_COMPLIANT</t>
        </is>
      </c>
      <c r="G63" s="2" t="n">
        <v>0.667</v>
      </c>
      <c r="H63" s="2" t="n">
        <v>6</v>
      </c>
      <c r="I63" s="2" t="n">
        <v>2</v>
      </c>
      <c r="J63" s="2" t="n">
        <v>1</v>
      </c>
      <c r="K63" s="2" t="inlineStr">
        <is>
          <t>protein: 4.5 g/100ml vs 7.5-7.7 g/100ml; volume: 500.0 ml vs = 1000.0 ml</t>
        </is>
      </c>
      <c r="L63" s="2" t="inlineStr">
        <is>
          <t>nutritionally_complete</t>
        </is>
      </c>
      <c r="M63" s="2" t="inlineStr">
        <is>
          <t>FAIL protein: 4.5 outside range 7.5-7.7; UNKNOWN nutritionally_complete: Cannot determine 'nutritionally_complete' for this product; FAIL volume: 500.0 ml != 1000.0 ml</t>
        </is>
      </c>
    </row>
    <row r="64">
      <c r="A64" s="2" t="inlineStr">
        <is>
          <t>77</t>
        </is>
      </c>
      <c r="B64" s="2" t="inlineStr">
        <is>
          <t>Enterālās barošanas produkts ar paaugstinātu enerģētisko vērtību un olbaltumvielu daudzumu pacientiem ar diabētu vai hiperglikēmiju. Ar uzturvielām pi</t>
        </is>
      </c>
      <c r="C64" s="2" t="inlineStr">
        <is>
          <t>nutrition</t>
        </is>
      </c>
      <c r="D64" s="2" t="n">
        <v>3</v>
      </c>
      <c r="E64" s="2" t="inlineStr">
        <is>
          <t>Isosource Standard Fibre 1000 ml</t>
        </is>
      </c>
      <c r="F64" s="4" t="inlineStr">
        <is>
          <t>NON_COMPLIANT</t>
        </is>
      </c>
      <c r="G64" s="2" t="n">
        <v>0.556</v>
      </c>
      <c r="H64" s="2" t="n">
        <v>5</v>
      </c>
      <c r="I64" s="2" t="n">
        <v>3</v>
      </c>
      <c r="J64" s="2" t="n">
        <v>1</v>
      </c>
      <c r="K64" s="2" t="inlineStr">
        <is>
          <t>energy: 103.0 kcal/100ml vs = 150.0 kcal/100ml; protein: 4.0 g/100ml vs 7.5-7.7 g/100ml; fat: 3.3 g/100ml vs 5.0-7.7 g/100ml</t>
        </is>
      </c>
      <c r="L64" s="2" t="inlineStr">
        <is>
          <t>nutritionally_complete</t>
        </is>
      </c>
      <c r="M64" s="2" t="inlineStr">
        <is>
          <t>FAIL energy: 103.0 does not satisfy = 150.0; FAIL protein: 4.0 outside range 7.5-7.7; FAIL fat: 3.3 outside range 5.0-7.7; UNKNOWN nutritionally_complete: Cannot determine 'nutritionally_complete' for this product</t>
        </is>
      </c>
    </row>
    <row r="65">
      <c r="A65" s="2" t="inlineStr">
        <is>
          <t>77</t>
        </is>
      </c>
      <c r="B65" s="2" t="inlineStr">
        <is>
          <t>Enterālās barošanas produkts ar paaugstinātu enerģētisko vērtību un olbaltumvielu daudzumu pacientiem ar diabētu vai hiperglikēmiju. Ar uzturvielām pi</t>
        </is>
      </c>
      <c r="C65" s="2" t="inlineStr">
        <is>
          <t>nutrition</t>
        </is>
      </c>
      <c r="D65" s="2" t="n">
        <v>4</v>
      </c>
      <c r="E65" s="2" t="inlineStr">
        <is>
          <t>Novasource GI Advance 500 ml</t>
        </is>
      </c>
      <c r="F65" s="4" t="inlineStr">
        <is>
          <t>NON_COMPLIANT</t>
        </is>
      </c>
      <c r="G65" s="2" t="n">
        <v>0.556</v>
      </c>
      <c r="H65" s="2" t="n">
        <v>5</v>
      </c>
      <c r="I65" s="2" t="n">
        <v>3</v>
      </c>
      <c r="J65" s="2" t="n">
        <v>1</v>
      </c>
      <c r="K65" s="2" t="inlineStr">
        <is>
          <t>protein: 9.6 g/100ml vs 7.5-7.7 g/100ml; fat: 4.7 g/100ml vs 5.0-7.7 g/100ml; volume: 500.0 ml vs = 1000.0 ml</t>
        </is>
      </c>
      <c r="L65" s="2" t="inlineStr">
        <is>
          <t>nutritionally_complete</t>
        </is>
      </c>
      <c r="M65" s="2" t="inlineStr">
        <is>
          <t>FAIL protein: 9.6 outside range 7.5-7.7; FAIL fat: 4.7 outside range 5.0-7.7; UNKNOWN nutritionally_complete: Cannot determine 'nutritionally_complete' for this product; FAIL volume: 500.0 ml != 1000.0 ml</t>
        </is>
      </c>
    </row>
    <row r="66">
      <c r="A66" s="2" t="inlineStr">
        <is>
          <t>77</t>
        </is>
      </c>
      <c r="B66" s="2" t="inlineStr">
        <is>
          <t>Enterālās barošanas produkts ar paaugstinātu enerģētisko vērtību un olbaltumvielu daudzumu pacientiem ar diabētu vai hiperglikēmiju. Ar uzturvielām pi</t>
        </is>
      </c>
      <c r="C66" s="2" t="inlineStr">
        <is>
          <t>nutrition</t>
        </is>
      </c>
      <c r="D66" s="2" t="n">
        <v>5</v>
      </c>
      <c r="E66" s="2" t="inlineStr">
        <is>
          <t>Peptamen Junior PHGG 500 ml</t>
        </is>
      </c>
      <c r="F66" s="4" t="inlineStr">
        <is>
          <t>NON_COMPLIANT</t>
        </is>
      </c>
      <c r="G66" s="2" t="n">
        <v>0.556</v>
      </c>
      <c r="H66" s="2" t="n">
        <v>5</v>
      </c>
      <c r="I66" s="2" t="n">
        <v>3</v>
      </c>
      <c r="J66" s="2" t="n">
        <v>1</v>
      </c>
      <c r="K66" s="2" t="inlineStr">
        <is>
          <t>energy: 124.0 kcal/100ml vs = 150.0 kcal/100ml; protein: 3.6 g/100ml vs 7.5-7.7 g/100ml; volume: 500.0 ml vs = 1000.0 ml</t>
        </is>
      </c>
      <c r="L66" s="2" t="inlineStr">
        <is>
          <t>nutritionally_complete</t>
        </is>
      </c>
      <c r="M66" s="2" t="inlineStr">
        <is>
          <t>FAIL energy: 124.0 does not satisfy = 150.0; FAIL protein: 3.6 outside range 7.5-7.7; UNKNOWN nutritionally_complete: Cannot determine 'nutritionally_complete' for this product; FAIL volume: 500.0 ml != 1000.0 ml</t>
        </is>
      </c>
    </row>
    <row r="67">
      <c r="A67" s="2" t="inlineStr">
        <is>
          <t>78</t>
        </is>
      </c>
      <c r="B67" s="2" t="inlineStr">
        <is>
          <t>Enterālās barošanas produkts ar paaugstinātu enerģētisko vērtību un olbaltumvielu daudzumu pacientiem ar diabētu vai hiperglikēmiju. Ar uzturvielām pi</t>
        </is>
      </c>
      <c r="C67" s="2" t="inlineStr">
        <is>
          <t>nutrition</t>
        </is>
      </c>
      <c r="D67" s="2" t="n">
        <v>1</v>
      </c>
      <c r="E67" s="2" t="inlineStr">
        <is>
          <t>Isosource Energy Fibre 500 ml</t>
        </is>
      </c>
      <c r="F67" s="4" t="inlineStr">
        <is>
          <t>NON_COMPLIANT</t>
        </is>
      </c>
      <c r="G67" s="2" t="n">
        <v>0.778</v>
      </c>
      <c r="H67" s="2" t="n">
        <v>7</v>
      </c>
      <c r="I67" s="2" t="n">
        <v>1</v>
      </c>
      <c r="J67" s="2" t="n">
        <v>1</v>
      </c>
      <c r="K67" s="2" t="inlineStr">
        <is>
          <t>protein: 6.3 g/100ml vs 7.5-7.7 g/100ml</t>
        </is>
      </c>
      <c r="L67" s="2" t="inlineStr">
        <is>
          <t>nutritionally_complete</t>
        </is>
      </c>
      <c r="M67" s="2" t="inlineStr">
        <is>
          <t>FAIL protein: 6.3 outside range 7.5-7.7; UNKNOWN nutritionally_complete: Cannot determine 'nutritionally_complete' for this product</t>
        </is>
      </c>
    </row>
    <row r="68">
      <c r="A68" s="2" t="inlineStr">
        <is>
          <t>78</t>
        </is>
      </c>
      <c r="B68" s="2" t="inlineStr">
        <is>
          <t>Enterālās barošanas produkts ar paaugstinātu enerģētisko vērtību un olbaltumvielu daudzumu pacientiem ar diabētu vai hiperglikēmiju. Ar uzturvielām pi</t>
        </is>
      </c>
      <c r="C68" s="2" t="inlineStr">
        <is>
          <t>nutrition</t>
        </is>
      </c>
      <c r="D68" s="2" t="n">
        <v>2</v>
      </c>
      <c r="E68" s="2" t="inlineStr">
        <is>
          <t>Peptamen Junior Advance 500 ml</t>
        </is>
      </c>
      <c r="F68" s="4" t="inlineStr">
        <is>
          <t>NON_COMPLIANT</t>
        </is>
      </c>
      <c r="G68" s="2" t="n">
        <v>0.778</v>
      </c>
      <c r="H68" s="2" t="n">
        <v>7</v>
      </c>
      <c r="I68" s="2" t="n">
        <v>1</v>
      </c>
      <c r="J68" s="2" t="n">
        <v>1</v>
      </c>
      <c r="K68" s="2" t="inlineStr">
        <is>
          <t>protein: 4.5 g/100ml vs 7.5-7.7 g/100ml</t>
        </is>
      </c>
      <c r="L68" s="2" t="inlineStr">
        <is>
          <t>nutritionally_complete</t>
        </is>
      </c>
      <c r="M68" s="2" t="inlineStr">
        <is>
          <t>FAIL protein: 4.5 outside range 7.5-7.7; UNKNOWN nutritionally_complete: Cannot determine 'nutritionally_complete' for this product</t>
        </is>
      </c>
    </row>
    <row r="69">
      <c r="A69" s="2" t="inlineStr">
        <is>
          <t>78</t>
        </is>
      </c>
      <c r="B69" s="2" t="inlineStr">
        <is>
          <t>Enterālās barošanas produkts ar paaugstinātu enerģētisko vērtību un olbaltumvielu daudzumu pacientiem ar diabētu vai hiperglikēmiju. Ar uzturvielām pi</t>
        </is>
      </c>
      <c r="C69" s="2" t="inlineStr">
        <is>
          <t>nutrition</t>
        </is>
      </c>
      <c r="D69" s="2" t="n">
        <v>3</v>
      </c>
      <c r="E69" s="2" t="inlineStr">
        <is>
          <t>Novasource GI Advance 500 ml</t>
        </is>
      </c>
      <c r="F69" s="4" t="inlineStr">
        <is>
          <t>NON_COMPLIANT</t>
        </is>
      </c>
      <c r="G69" s="2" t="n">
        <v>0.667</v>
      </c>
      <c r="H69" s="2" t="n">
        <v>6</v>
      </c>
      <c r="I69" s="2" t="n">
        <v>2</v>
      </c>
      <c r="J69" s="2" t="n">
        <v>1</v>
      </c>
      <c r="K69" s="2" t="inlineStr">
        <is>
          <t>protein: 9.6 g/100ml vs 7.5-7.7 g/100ml; fat: 4.7 g/100ml vs 5.0-7.7 g/100ml</t>
        </is>
      </c>
      <c r="L69" s="2" t="inlineStr">
        <is>
          <t>nutritionally_complete</t>
        </is>
      </c>
      <c r="M69" s="2" t="inlineStr">
        <is>
          <t>FAIL protein: 9.6 outside range 7.5-7.7; FAIL fat: 4.7 outside range 5.0-7.7; UNKNOWN nutritionally_complete: Cannot determine 'nutritionally_complete' for this product</t>
        </is>
      </c>
    </row>
    <row r="70">
      <c r="A70" s="2" t="inlineStr">
        <is>
          <t>78</t>
        </is>
      </c>
      <c r="B70" s="2" t="inlineStr">
        <is>
          <t>Enterālās barošanas produkts ar paaugstinātu enerģētisko vērtību un olbaltumvielu daudzumu pacientiem ar diabētu vai hiperglikēmiju. Ar uzturvielām pi</t>
        </is>
      </c>
      <c r="C70" s="2" t="inlineStr">
        <is>
          <t>nutrition</t>
        </is>
      </c>
      <c r="D70" s="2" t="n">
        <v>4</v>
      </c>
      <c r="E70" s="2" t="inlineStr">
        <is>
          <t>Peptamen Junior PHGG 500 ml</t>
        </is>
      </c>
      <c r="F70" s="4" t="inlineStr">
        <is>
          <t>NON_COMPLIANT</t>
        </is>
      </c>
      <c r="G70" s="2" t="n">
        <v>0.667</v>
      </c>
      <c r="H70" s="2" t="n">
        <v>6</v>
      </c>
      <c r="I70" s="2" t="n">
        <v>2</v>
      </c>
      <c r="J70" s="2" t="n">
        <v>1</v>
      </c>
      <c r="K70" s="2" t="inlineStr">
        <is>
          <t>energy: 124.0 kcal/100ml vs = 150.0 kcal/100ml; protein: 3.6 g/100ml vs 7.5-7.7 g/100ml</t>
        </is>
      </c>
      <c r="L70" s="2" t="inlineStr">
        <is>
          <t>nutritionally_complete</t>
        </is>
      </c>
      <c r="M70" s="2" t="inlineStr">
        <is>
          <t>FAIL energy: 124.0 does not satisfy = 150.0; FAIL protein: 3.6 outside range 7.5-7.7; UNKNOWN nutritionally_complete: Cannot determine 'nutritionally_complete' for this product</t>
        </is>
      </c>
    </row>
    <row r="71">
      <c r="A71" s="2" t="inlineStr">
        <is>
          <t>78</t>
        </is>
      </c>
      <c r="B71" s="2" t="inlineStr">
        <is>
          <t>Enterālās barošanas produkts ar paaugstinātu enerģētisko vērtību un olbaltumvielu daudzumu pacientiem ar diabētu vai hiperglikēmiju. Ar uzturvielām pi</t>
        </is>
      </c>
      <c r="C71" s="2" t="inlineStr">
        <is>
          <t>nutrition</t>
        </is>
      </c>
      <c r="D71" s="2" t="n">
        <v>5</v>
      </c>
      <c r="E71" s="2" t="inlineStr">
        <is>
          <t>Peptamen AF 500 ml</t>
        </is>
      </c>
      <c r="F71" s="4" t="inlineStr">
        <is>
          <t>NON_COMPLIANT</t>
        </is>
      </c>
      <c r="G71" s="2" t="n">
        <v>0.667</v>
      </c>
      <c r="H71" s="2" t="n">
        <v>6</v>
      </c>
      <c r="I71" s="2" t="n">
        <v>2</v>
      </c>
      <c r="J71" s="2" t="n">
        <v>1</v>
      </c>
      <c r="K71" s="2" t="inlineStr">
        <is>
          <t>protein: 9.4 g/100ml vs 7.5-7.7 g/100ml; contains_fiber: fiber=0.0 g/100ml vs contains fiber</t>
        </is>
      </c>
      <c r="L71" s="2" t="inlineStr">
        <is>
          <t>nutritionally_complete</t>
        </is>
      </c>
      <c r="M71" s="2" t="inlineStr">
        <is>
          <t>FAIL protein: 9.4 outside range 7.5-7.7; FAIL contains_fiber: Product has no/minimal fiber; UNKNOWN nutritionally_complete: Cannot determine 'nutritionally_complete' for this product</t>
        </is>
      </c>
    </row>
    <row r="72">
      <c r="A72" s="2" t="inlineStr">
        <is>
          <t>79</t>
        </is>
      </c>
      <c r="B72" s="2" t="inlineStr">
        <is>
          <t xml:space="preserve">Enterālās barošanas produkts pacientiem ar traucētu gremošanu un/vai uzturvielu absobciju (malabsorbcijas sindromu). Pilnvērtīga, sabalansēta, šķidra </t>
        </is>
      </c>
      <c r="C72" s="2" t="inlineStr">
        <is>
          <t>nutrition</t>
        </is>
      </c>
      <c r="D72" s="2" t="n">
        <v>1</v>
      </c>
      <c r="E72" s="2" t="inlineStr">
        <is>
          <t>Isosource Standard 500 ml</t>
        </is>
      </c>
      <c r="F72" s="4" t="inlineStr">
        <is>
          <t>NON_COMPLIANT</t>
        </is>
      </c>
      <c r="G72" s="2" t="n">
        <v>0.625</v>
      </c>
      <c r="H72" s="2" t="n">
        <v>5</v>
      </c>
      <c r="I72" s="2" t="n">
        <v>2</v>
      </c>
      <c r="J72" s="2" t="n">
        <v>1</v>
      </c>
      <c r="K72" s="2" t="inlineStr">
        <is>
          <t>fat: 3.3 g/100ml vs 1.1-1.7 g/100ml; carbohydrates: 13.8 g/100ml vs 17.6-18.8 g/100ml</t>
        </is>
      </c>
      <c r="L72" s="2" t="inlineStr">
        <is>
          <t>nutritionally_complete</t>
        </is>
      </c>
      <c r="M72" s="2" t="inlineStr">
        <is>
          <t>FAIL fat: 3.3 outside range 1.1-1.7; FAIL carbohydrates: 13.8 outside range 17.6-18.8; UNKNOWN nutritionally_complete: Cannot determine 'nutritionally_complete' for this product</t>
        </is>
      </c>
    </row>
    <row r="73">
      <c r="A73" s="2" t="inlineStr">
        <is>
          <t>79</t>
        </is>
      </c>
      <c r="B73" s="2" t="inlineStr">
        <is>
          <t xml:space="preserve">Enterālās barošanas produkts pacientiem ar traucētu gremošanu un/vai uzturvielu absobciju (malabsorbcijas sindromu). Pilnvērtīga, sabalansēta, šķidra </t>
        </is>
      </c>
      <c r="C73" s="2" t="inlineStr">
        <is>
          <t>nutrition</t>
        </is>
      </c>
      <c r="D73" s="2" t="n">
        <v>2</v>
      </c>
      <c r="E73" s="2" t="inlineStr">
        <is>
          <t>Isosource Standard Fibre 500 ml</t>
        </is>
      </c>
      <c r="F73" s="4" t="inlineStr">
        <is>
          <t>NON_COMPLIANT</t>
        </is>
      </c>
      <c r="G73" s="2" t="n">
        <v>0.625</v>
      </c>
      <c r="H73" s="2" t="n">
        <v>5</v>
      </c>
      <c r="I73" s="2" t="n">
        <v>2</v>
      </c>
      <c r="J73" s="2" t="n">
        <v>1</v>
      </c>
      <c r="K73" s="2" t="inlineStr">
        <is>
          <t>fat: 3.3 g/100ml vs 1.1-1.7 g/100ml; carbohydrates: 13.0 g/100ml vs 17.6-18.8 g/100ml</t>
        </is>
      </c>
      <c r="L73" s="2" t="inlineStr">
        <is>
          <t>nutritionally_complete</t>
        </is>
      </c>
      <c r="M73" s="2" t="inlineStr">
        <is>
          <t>FAIL fat: 3.3 outside range 1.1-1.7; FAIL carbohydrates: 13.0 outside range 17.6-18.8; UNKNOWN nutritionally_complete: Cannot determine 'nutritionally_complete' for this product</t>
        </is>
      </c>
    </row>
    <row r="74">
      <c r="A74" s="2" t="inlineStr">
        <is>
          <t>79</t>
        </is>
      </c>
      <c r="B74" s="2" t="inlineStr">
        <is>
          <t xml:space="preserve">Enterālās barošanas produkts pacientiem ar traucētu gremošanu un/vai uzturvielu absobciju (malabsorbcijas sindromu). Pilnvērtīga, sabalansēta, šķidra </t>
        </is>
      </c>
      <c r="C74" s="2" t="inlineStr">
        <is>
          <t>nutrition</t>
        </is>
      </c>
      <c r="D74" s="2" t="n">
        <v>3</v>
      </c>
      <c r="E74" s="2" t="inlineStr">
        <is>
          <t>Peptamen 500 ml</t>
        </is>
      </c>
      <c r="F74" s="4" t="inlineStr">
        <is>
          <t>NON_COMPLIANT</t>
        </is>
      </c>
      <c r="G74" s="2" t="n">
        <v>0.625</v>
      </c>
      <c r="H74" s="2" t="n">
        <v>5</v>
      </c>
      <c r="I74" s="2" t="n">
        <v>2</v>
      </c>
      <c r="J74" s="2" t="n">
        <v>1</v>
      </c>
      <c r="K74" s="2" t="inlineStr">
        <is>
          <t>fat: 3.3 g/100ml vs 1.1-1.7 g/100ml; carbohydrates: 12.7 g/100ml vs 17.6-18.8 g/100ml</t>
        </is>
      </c>
      <c r="L74" s="2" t="inlineStr">
        <is>
          <t>nutritionally_complete</t>
        </is>
      </c>
      <c r="M74" s="2" t="inlineStr">
        <is>
          <t>FAIL fat: 3.3 outside range 1.1-1.7; FAIL carbohydrates: 12.7 outside range 17.6-18.8; UNKNOWN nutritionally_complete: Cannot determine 'nutritionally_complete' for this product</t>
        </is>
      </c>
    </row>
    <row r="75">
      <c r="A75" s="2" t="inlineStr">
        <is>
          <t>79</t>
        </is>
      </c>
      <c r="B75" s="2" t="inlineStr">
        <is>
          <t xml:space="preserve">Enterālās barošanas produkts pacientiem ar traucētu gremošanu un/vai uzturvielu absobciju (malabsorbcijas sindromu). Pilnvērtīga, sabalansēta, šķidra </t>
        </is>
      </c>
      <c r="C75" s="2" t="inlineStr">
        <is>
          <t>nutrition</t>
        </is>
      </c>
      <c r="D75" s="2" t="n">
        <v>4</v>
      </c>
      <c r="E75" s="2" t="inlineStr">
        <is>
          <t>Isosource Standard 1000 ml</t>
        </is>
      </c>
      <c r="F75" s="4" t="inlineStr">
        <is>
          <t>NON_COMPLIANT</t>
        </is>
      </c>
      <c r="G75" s="2" t="n">
        <v>0.5</v>
      </c>
      <c r="H75" s="2" t="n">
        <v>4</v>
      </c>
      <c r="I75" s="2" t="n">
        <v>3</v>
      </c>
      <c r="J75" s="2" t="n">
        <v>1</v>
      </c>
      <c r="K75" s="2" t="inlineStr">
        <is>
          <t>fat: 3.3 g/100ml vs 1.1-1.7 g/100ml; carbohydrates: 13.8 g/100ml vs 17.6-18.8 g/100ml; volume: 1000.0 ml vs = 500.0 ml</t>
        </is>
      </c>
      <c r="L75" s="2" t="inlineStr">
        <is>
          <t>nutritionally_complete</t>
        </is>
      </c>
      <c r="M75" s="2" t="inlineStr">
        <is>
          <t>FAIL fat: 3.3 outside range 1.1-1.7; FAIL carbohydrates: 13.8 outside range 17.6-18.8; UNKNOWN nutritionally_complete: Cannot determine 'nutritionally_complete' for this product; FAIL volume: 1000.0 ml != 500.0 ml</t>
        </is>
      </c>
    </row>
    <row r="76">
      <c r="A76" s="2" t="inlineStr">
        <is>
          <t>79</t>
        </is>
      </c>
      <c r="B76" s="2" t="inlineStr">
        <is>
          <t xml:space="preserve">Enterālās barošanas produkts pacientiem ar traucētu gremošanu un/vai uzturvielu absobciju (malabsorbcijas sindromu). Pilnvērtīga, sabalansēta, šķidra </t>
        </is>
      </c>
      <c r="C76" s="2" t="inlineStr">
        <is>
          <t>nutrition</t>
        </is>
      </c>
      <c r="D76" s="2" t="n">
        <v>5</v>
      </c>
      <c r="E76" s="2" t="inlineStr">
        <is>
          <t>Isosource Standard Fibre 1000 ml</t>
        </is>
      </c>
      <c r="F76" s="4" t="inlineStr">
        <is>
          <t>NON_COMPLIANT</t>
        </is>
      </c>
      <c r="G76" s="2" t="n">
        <v>0.5</v>
      </c>
      <c r="H76" s="2" t="n">
        <v>4</v>
      </c>
      <c r="I76" s="2" t="n">
        <v>3</v>
      </c>
      <c r="J76" s="2" t="n">
        <v>1</v>
      </c>
      <c r="K76" s="2" t="inlineStr">
        <is>
          <t>fat: 3.3 g/100ml vs 1.1-1.7 g/100ml; carbohydrates: 13.0 g/100ml vs 17.6-18.8 g/100ml; volume: 1000.0 ml vs = 500.0 ml</t>
        </is>
      </c>
      <c r="L76" s="2" t="inlineStr">
        <is>
          <t>nutritionally_complete</t>
        </is>
      </c>
      <c r="M76" s="2" t="inlineStr">
        <is>
          <t>FAIL fat: 3.3 outside range 1.1-1.7; FAIL carbohydrates: 13.0 outside range 17.6-18.8; UNKNOWN nutritionally_complete: Cannot determine 'nutritionally_complete' for this product; FAIL volume: 1000.0 ml != 500.0 ml</t>
        </is>
      </c>
    </row>
    <row r="77">
      <c r="A77" s="2" t="inlineStr">
        <is>
          <t>80</t>
        </is>
      </c>
      <c r="B77" s="2" t="inlineStr">
        <is>
          <t xml:space="preserve">Enterālās barošanas produkts pacientiem ar traucētu gremošanu un/vai uzturvielu absobciju (malabsorbcijas sindromu). Pilnvērtīga, sabalansēta, šķidra </t>
        </is>
      </c>
      <c r="C77" s="2" t="inlineStr">
        <is>
          <t>nutrition</t>
        </is>
      </c>
      <c r="D77" s="2" t="n">
        <v>1</v>
      </c>
      <c r="E77" s="2" t="inlineStr">
        <is>
          <t>Isosource Standard 500 ml</t>
        </is>
      </c>
      <c r="F77" s="4" t="inlineStr">
        <is>
          <t>NON_COMPLIANT</t>
        </is>
      </c>
      <c r="G77" s="2" t="n">
        <v>0.667</v>
      </c>
      <c r="H77" s="2" t="n">
        <v>6</v>
      </c>
      <c r="I77" s="2" t="n">
        <v>1</v>
      </c>
      <c r="J77" s="2" t="n">
        <v>2</v>
      </c>
      <c r="K77" s="2" t="inlineStr">
        <is>
          <t>fat: 3.3 g/100ml vs = 3.7 g/100ml</t>
        </is>
      </c>
      <c r="L77" s="2" t="inlineStr">
        <is>
          <t>mct_percentage; nutritionally_complete</t>
        </is>
      </c>
      <c r="M77" s="2" t="inlineStr">
        <is>
          <t>FAIL fat: 3.3 does not satisfy = 3.7; UNKNOWN mct_percentage: Product has no value for 'mct_percentage'; UNKNOWN nutritionally_complete: Cannot determine 'nutritionally_complete' for this product</t>
        </is>
      </c>
    </row>
    <row r="78">
      <c r="A78" s="2" t="inlineStr">
        <is>
          <t>80</t>
        </is>
      </c>
      <c r="B78" s="2" t="inlineStr">
        <is>
          <t xml:space="preserve">Enterālās barošanas produkts pacientiem ar traucētu gremošanu un/vai uzturvielu absobciju (malabsorbcijas sindromu). Pilnvērtīga, sabalansēta, šķidra </t>
        </is>
      </c>
      <c r="C78" s="2" t="inlineStr">
        <is>
          <t>nutrition</t>
        </is>
      </c>
      <c r="D78" s="2" t="n">
        <v>2</v>
      </c>
      <c r="E78" s="2" t="inlineStr">
        <is>
          <t>Isosource Standard Fibre 500 ml</t>
        </is>
      </c>
      <c r="F78" s="4" t="inlineStr">
        <is>
          <t>NON_COMPLIANT</t>
        </is>
      </c>
      <c r="G78" s="2" t="n">
        <v>0.667</v>
      </c>
      <c r="H78" s="2" t="n">
        <v>6</v>
      </c>
      <c r="I78" s="2" t="n">
        <v>1</v>
      </c>
      <c r="J78" s="2" t="n">
        <v>2</v>
      </c>
      <c r="K78" s="2" t="inlineStr">
        <is>
          <t>fat: 3.3 g/100ml vs = 3.7 g/100ml</t>
        </is>
      </c>
      <c r="L78" s="2" t="inlineStr">
        <is>
          <t>mct_percentage; nutritionally_complete</t>
        </is>
      </c>
      <c r="M78" s="2" t="inlineStr">
        <is>
          <t>FAIL fat: 3.3 does not satisfy = 3.7; UNKNOWN mct_percentage: Product has no value for 'mct_percentage'; UNKNOWN nutritionally_complete: Cannot determine 'nutritionally_complete' for this product</t>
        </is>
      </c>
    </row>
    <row r="79">
      <c r="A79" s="2" t="inlineStr">
        <is>
          <t>80</t>
        </is>
      </c>
      <c r="B79" s="2" t="inlineStr">
        <is>
          <t xml:space="preserve">Enterālās barošanas produkts pacientiem ar traucētu gremošanu un/vai uzturvielu absobciju (malabsorbcijas sindromu). Pilnvērtīga, sabalansēta, šķidra </t>
        </is>
      </c>
      <c r="C79" s="2" t="inlineStr">
        <is>
          <t>nutrition</t>
        </is>
      </c>
      <c r="D79" s="2" t="n">
        <v>3</v>
      </c>
      <c r="E79" s="2" t="inlineStr">
        <is>
          <t>Peptamen 500 ml</t>
        </is>
      </c>
      <c r="F79" s="4" t="inlineStr">
        <is>
          <t>NON_COMPLIANT</t>
        </is>
      </c>
      <c r="G79" s="2" t="n">
        <v>0.667</v>
      </c>
      <c r="H79" s="2" t="n">
        <v>6</v>
      </c>
      <c r="I79" s="2" t="n">
        <v>1</v>
      </c>
      <c r="J79" s="2" t="n">
        <v>2</v>
      </c>
      <c r="K79" s="2" t="inlineStr">
        <is>
          <t>fat: 3.3 g/100ml vs = 3.7 g/100ml</t>
        </is>
      </c>
      <c r="L79" s="2" t="inlineStr">
        <is>
          <t>mct_percentage; nutritionally_complete</t>
        </is>
      </c>
      <c r="M79" s="2" t="inlineStr">
        <is>
          <t>FAIL fat: 3.3 does not satisfy = 3.7; UNKNOWN mct_percentage: Product has no value for 'mct_percentage'; UNKNOWN nutritionally_complete: Cannot determine 'nutritionally_complete' for this product</t>
        </is>
      </c>
    </row>
    <row r="80">
      <c r="A80" s="2" t="inlineStr">
        <is>
          <t>80</t>
        </is>
      </c>
      <c r="B80" s="2" t="inlineStr">
        <is>
          <t xml:space="preserve">Enterālās barošanas produkts pacientiem ar traucētu gremošanu un/vai uzturvielu absobciju (malabsorbcijas sindromu). Pilnvērtīga, sabalansēta, šķidra </t>
        </is>
      </c>
      <c r="C80" s="2" t="inlineStr">
        <is>
          <t>nutrition</t>
        </is>
      </c>
      <c r="D80" s="2" t="n">
        <v>4</v>
      </c>
      <c r="E80" s="2" t="inlineStr">
        <is>
          <t>Isosource Standard 1000 ml</t>
        </is>
      </c>
      <c r="F80" s="4" t="inlineStr">
        <is>
          <t>NON_COMPLIANT</t>
        </is>
      </c>
      <c r="G80" s="2" t="n">
        <v>0.556</v>
      </c>
      <c r="H80" s="2" t="n">
        <v>5</v>
      </c>
      <c r="I80" s="2" t="n">
        <v>2</v>
      </c>
      <c r="J80" s="2" t="n">
        <v>2</v>
      </c>
      <c r="K80" s="2" t="inlineStr">
        <is>
          <t>fat: 3.3 g/100ml vs = 3.7 g/100ml; volume: 1000.0 ml vs = 500.0 ml</t>
        </is>
      </c>
      <c r="L80" s="2" t="inlineStr">
        <is>
          <t>mct_percentage; nutritionally_complete</t>
        </is>
      </c>
      <c r="M80" s="2" t="inlineStr">
        <is>
          <t>FAIL fat: 3.3 does not satisfy = 3.7; UNKNOWN mct_percentage: Product has no value for 'mct_percentage'; UNKNOWN nutritionally_complete: Cannot determine 'nutritionally_complete' for this product; FAIL volume: 1000.0 ml != 500.0 ml</t>
        </is>
      </c>
    </row>
    <row r="81">
      <c r="A81" s="2" t="inlineStr">
        <is>
          <t>80</t>
        </is>
      </c>
      <c r="B81" s="2" t="inlineStr">
        <is>
          <t xml:space="preserve">Enterālās barošanas produkts pacientiem ar traucētu gremošanu un/vai uzturvielu absobciju (malabsorbcijas sindromu). Pilnvērtīga, sabalansēta, šķidra </t>
        </is>
      </c>
      <c r="C81" s="2" t="inlineStr">
        <is>
          <t>nutrition</t>
        </is>
      </c>
      <c r="D81" s="2" t="n">
        <v>5</v>
      </c>
      <c r="E81" s="2" t="inlineStr">
        <is>
          <t>Isosource Standard Fibre 1000 ml</t>
        </is>
      </c>
      <c r="F81" s="4" t="inlineStr">
        <is>
          <t>NON_COMPLIANT</t>
        </is>
      </c>
      <c r="G81" s="2" t="n">
        <v>0.556</v>
      </c>
      <c r="H81" s="2" t="n">
        <v>5</v>
      </c>
      <c r="I81" s="2" t="n">
        <v>2</v>
      </c>
      <c r="J81" s="2" t="n">
        <v>2</v>
      </c>
      <c r="K81" s="2" t="inlineStr">
        <is>
          <t>fat: 3.3 g/100ml vs = 3.7 g/100ml; volume: 1000.0 ml vs = 500.0 ml</t>
        </is>
      </c>
      <c r="L81" s="2" t="inlineStr">
        <is>
          <t>mct_percentage; nutritionally_complete</t>
        </is>
      </c>
      <c r="M81" s="2" t="inlineStr">
        <is>
          <t>FAIL fat: 3.3 does not satisfy = 3.7; UNKNOWN mct_percentage: Product has no value for 'mct_percentage'; UNKNOWN nutritionally_complete: Cannot determine 'nutritionally_complete' for this product; FAIL volume: 1000.0 ml != 500.0 ml</t>
        </is>
      </c>
    </row>
    <row r="82">
      <c r="A82" s="2" t="inlineStr">
        <is>
          <t>81</t>
        </is>
      </c>
      <c r="B82" s="2" t="inlineStr">
        <is>
          <t xml:space="preserve">Enterālās barošanas produkts pacientiem ar traucētu gremošanu un/vai uzturvielu absobciju (malabsorbcijas sindromu). Pilnvērtīga, sabalansēta, šķidra </t>
        </is>
      </c>
      <c r="C82" s="2" t="inlineStr">
        <is>
          <t>nutrition</t>
        </is>
      </c>
      <c r="D82" s="2" t="n">
        <v>1</v>
      </c>
      <c r="E82" s="2" t="inlineStr">
        <is>
          <t>Peptamen AF 500 ml</t>
        </is>
      </c>
      <c r="F82" s="3" t="inlineStr">
        <is>
          <t>PARTIALLY_COMPLIANT</t>
        </is>
      </c>
      <c r="G82" s="2" t="n">
        <v>0.778</v>
      </c>
      <c r="H82" s="2" t="n">
        <v>7</v>
      </c>
      <c r="I82" s="2" t="n">
        <v>0</v>
      </c>
      <c r="J82" s="2" t="n">
        <v>2</v>
      </c>
      <c r="K82" s="2" t="inlineStr"/>
      <c r="L82" s="2" t="inlineStr">
        <is>
          <t>mct_percentage; nutritionally_complete</t>
        </is>
      </c>
      <c r="M82" s="2" t="inlineStr">
        <is>
          <t>UNKNOWN mct_percentage: Product has no value for 'mct_percentage'; UNKNOWN nutritionally_complete: Cannot determine 'nutritionally_complete' for this product</t>
        </is>
      </c>
    </row>
    <row r="83">
      <c r="A83" s="2" t="inlineStr">
        <is>
          <t>81</t>
        </is>
      </c>
      <c r="B83" s="2" t="inlineStr">
        <is>
          <t xml:space="preserve">Enterālās barošanas produkts pacientiem ar traucētu gremošanu un/vai uzturvielu absobciju (malabsorbcijas sindromu). Pilnvērtīga, sabalansēta, šķidra </t>
        </is>
      </c>
      <c r="C83" s="2" t="inlineStr">
        <is>
          <t>nutrition</t>
        </is>
      </c>
      <c r="D83" s="2" t="n">
        <v>2</v>
      </c>
      <c r="E83" s="2" t="inlineStr">
        <is>
          <t>Isosource 2.0 Protein Fibre 500 ml</t>
        </is>
      </c>
      <c r="F83" s="4" t="inlineStr">
        <is>
          <t>NON_COMPLIANT</t>
        </is>
      </c>
      <c r="G83" s="2" t="n">
        <v>0.556</v>
      </c>
      <c r="H83" s="2" t="n">
        <v>5</v>
      </c>
      <c r="I83" s="2" t="n">
        <v>2</v>
      </c>
      <c r="J83" s="2" t="n">
        <v>2</v>
      </c>
      <c r="K83" s="2" t="inlineStr">
        <is>
          <t>energy: 200.0 kcal/100ml vs = 152.0 kcal/100ml; carbohydrates: 24.0 g/100ml vs = 14.0 g/100ml</t>
        </is>
      </c>
      <c r="L83" s="2" t="inlineStr">
        <is>
          <t>mct_percentage; nutritionally_complete</t>
        </is>
      </c>
      <c r="M83" s="2" t="inlineStr">
        <is>
          <t>FAIL energy: 200.0 does not satisfy = 152.0; FAIL carbohydrates: 24.0 does not satisfy = 14.0; UNKNOWN mct_percentage: Product has no value for 'mct_percentage'; UNKNOWN nutritionally_complete: Cannot determine 'nutritionally_complete' for this product</t>
        </is>
      </c>
    </row>
    <row r="84">
      <c r="A84" s="2" t="inlineStr">
        <is>
          <t>81</t>
        </is>
      </c>
      <c r="B84" s="2" t="inlineStr">
        <is>
          <t xml:space="preserve">Enterālās barošanas produkts pacientiem ar traucētu gremošanu un/vai uzturvielu absobciju (malabsorbcijas sindromu). Pilnvērtīga, sabalansēta, šķidra </t>
        </is>
      </c>
      <c r="C84" s="2" t="inlineStr">
        <is>
          <t>nutrition</t>
        </is>
      </c>
      <c r="D84" s="2" t="n">
        <v>3</v>
      </c>
      <c r="E84" s="2" t="inlineStr">
        <is>
          <t>Isosource 2.0 Protein 500 ml</t>
        </is>
      </c>
      <c r="F84" s="4" t="inlineStr">
        <is>
          <t>NON_COMPLIANT</t>
        </is>
      </c>
      <c r="G84" s="2" t="n">
        <v>0.556</v>
      </c>
      <c r="H84" s="2" t="n">
        <v>5</v>
      </c>
      <c r="I84" s="2" t="n">
        <v>2</v>
      </c>
      <c r="J84" s="2" t="n">
        <v>2</v>
      </c>
      <c r="K84" s="2" t="inlineStr">
        <is>
          <t>energy: 200.0 kcal/100ml vs = 152.0 kcal/100ml; carbohydrates: 24.5 g/100ml vs = 14.0 g/100ml</t>
        </is>
      </c>
      <c r="L84" s="2" t="inlineStr">
        <is>
          <t>mct_percentage; nutritionally_complete</t>
        </is>
      </c>
      <c r="M84" s="2" t="inlineStr">
        <is>
          <t>FAIL energy: 200.0 does not satisfy = 152.0; FAIL carbohydrates: 24.5 does not satisfy = 14.0; UNKNOWN mct_percentage: Product has no value for 'mct_percentage'; UNKNOWN nutritionally_complete: Cannot determine 'nutritionally_complete' for this product</t>
        </is>
      </c>
    </row>
    <row r="85">
      <c r="A85" s="2" t="inlineStr">
        <is>
          <t>81</t>
        </is>
      </c>
      <c r="B85" s="2" t="inlineStr">
        <is>
          <t xml:space="preserve">Enterālās barošanas produkts pacientiem ar traucētu gremošanu un/vai uzturvielu absobciju (malabsorbcijas sindromu). Pilnvērtīga, sabalansēta, šķidra </t>
        </is>
      </c>
      <c r="C85" s="2" t="inlineStr">
        <is>
          <t>nutrition</t>
        </is>
      </c>
      <c r="D85" s="2" t="n">
        <v>4</v>
      </c>
      <c r="E85" s="2" t="inlineStr">
        <is>
          <t>Novasource GI Advance 500 ml</t>
        </is>
      </c>
      <c r="F85" s="4" t="inlineStr">
        <is>
          <t>NON_COMPLIANT</t>
        </is>
      </c>
      <c r="G85" s="2" t="n">
        <v>0.556</v>
      </c>
      <c r="H85" s="2" t="n">
        <v>5</v>
      </c>
      <c r="I85" s="2" t="n">
        <v>2</v>
      </c>
      <c r="J85" s="2" t="n">
        <v>2</v>
      </c>
      <c r="K85" s="2" t="inlineStr">
        <is>
          <t>fat: 4.7 g/100ml vs = 6.5 g/100ml; carbohydrates: 17.5 g/100ml vs = 14.0 g/100ml</t>
        </is>
      </c>
      <c r="L85" s="2" t="inlineStr">
        <is>
          <t>mct_percentage; nutritionally_complete</t>
        </is>
      </c>
      <c r="M85" s="2" t="inlineStr">
        <is>
          <t>FAIL fat: 4.7 does not satisfy = 6.5; FAIL carbohydrates: 17.5 does not satisfy = 14.0; UNKNOWN mct_percentage: Product has no value for 'mct_percentage'; UNKNOWN nutritionally_complete: Cannot determine 'nutritionally_complete' for this product</t>
        </is>
      </c>
    </row>
    <row r="86">
      <c r="A86" s="2" t="inlineStr">
        <is>
          <t>81</t>
        </is>
      </c>
      <c r="B86" s="2" t="inlineStr">
        <is>
          <t xml:space="preserve">Enterālās barošanas produkts pacientiem ar traucētu gremošanu un/vai uzturvielu absobciju (malabsorbcijas sindromu). Pilnvērtīga, sabalansēta, šķidra </t>
        </is>
      </c>
      <c r="C86" s="2" t="inlineStr">
        <is>
          <t>nutrition</t>
        </is>
      </c>
      <c r="D86" s="2" t="n">
        <v>5</v>
      </c>
      <c r="E86" s="2" t="inlineStr">
        <is>
          <t>Peptamen Junior Advance 500 ml</t>
        </is>
      </c>
      <c r="F86" s="4" t="inlineStr">
        <is>
          <t>NON_COMPLIANT</t>
        </is>
      </c>
      <c r="G86" s="2" t="n">
        <v>0.556</v>
      </c>
      <c r="H86" s="2" t="n">
        <v>5</v>
      </c>
      <c r="I86" s="2" t="n">
        <v>2</v>
      </c>
      <c r="J86" s="2" t="n">
        <v>2</v>
      </c>
      <c r="K86" s="2" t="inlineStr">
        <is>
          <t>protein: 4.5 g/100ml vs = 9.4 g/100ml; carbohydrates: 18.0 g/100ml vs = 14.0 g/100ml</t>
        </is>
      </c>
      <c r="L86" s="2" t="inlineStr">
        <is>
          <t>mct_percentage; nutritionally_complete</t>
        </is>
      </c>
      <c r="M86" s="2" t="inlineStr">
        <is>
          <t>FAIL protein: 4.5 does not satisfy = 9.4; FAIL carbohydrates: 18.0 does not satisfy = 14.0; UNKNOWN mct_percentage: Product has no value for 'mct_percentage'; UNKNOWN nutritionally_complete: Cannot determine 'nutritionally_complete' for this product</t>
        </is>
      </c>
    </row>
    <row r="87">
      <c r="A87" s="2" t="inlineStr">
        <is>
          <t>82</t>
        </is>
      </c>
      <c r="B87" s="2" t="inlineStr">
        <is>
          <t>Enterālās barošanas produkts ar paagstinātu šķiedrvielu daudzumu pacientiem ar piena olbaltumu nepanesamību. Pilnvērtīga, sabalansēta, šķidra diētiska</t>
        </is>
      </c>
      <c r="C87" s="2" t="inlineStr">
        <is>
          <t>nutrition</t>
        </is>
      </c>
      <c r="D87" s="2" t="n">
        <v>1</v>
      </c>
      <c r="E87" s="2" t="inlineStr">
        <is>
          <t>Isosource Standard 500 ml</t>
        </is>
      </c>
      <c r="F87" s="3" t="inlineStr">
        <is>
          <t>PARTIALLY_COMPLIANT</t>
        </is>
      </c>
      <c r="G87" s="2" t="n">
        <v>0.889</v>
      </c>
      <c r="H87" s="2" t="n">
        <v>8</v>
      </c>
      <c r="I87" s="2" t="n">
        <v>0</v>
      </c>
      <c r="J87" s="2" t="n">
        <v>1</v>
      </c>
      <c r="K87" s="2" t="inlineStr"/>
      <c r="L87" s="2" t="inlineStr">
        <is>
          <t>nutritionally_complete</t>
        </is>
      </c>
      <c r="M87" s="2" t="inlineStr">
        <is>
          <t>UNKNOWN nutritionally_complete: Cannot determine 'nutritionally_complete' for this product</t>
        </is>
      </c>
    </row>
    <row r="88">
      <c r="A88" s="2" t="inlineStr">
        <is>
          <t>82</t>
        </is>
      </c>
      <c r="B88" s="2" t="inlineStr">
        <is>
          <t>Enterālās barošanas produkts ar paagstinātu šķiedrvielu daudzumu pacientiem ar piena olbaltumu nepanesamību. Pilnvērtīga, sabalansēta, šķidra diētiska</t>
        </is>
      </c>
      <c r="C88" s="2" t="inlineStr">
        <is>
          <t>nutrition</t>
        </is>
      </c>
      <c r="D88" s="2" t="n">
        <v>2</v>
      </c>
      <c r="E88" s="2" t="inlineStr">
        <is>
          <t>Isosource Standard Fibre 500 ml</t>
        </is>
      </c>
      <c r="F88" s="3" t="inlineStr">
        <is>
          <t>PARTIALLY_COMPLIANT</t>
        </is>
      </c>
      <c r="G88" s="2" t="n">
        <v>0.889</v>
      </c>
      <c r="H88" s="2" t="n">
        <v>8</v>
      </c>
      <c r="I88" s="2" t="n">
        <v>0</v>
      </c>
      <c r="J88" s="2" t="n">
        <v>1</v>
      </c>
      <c r="K88" s="2" t="inlineStr"/>
      <c r="L88" s="2" t="inlineStr">
        <is>
          <t>nutritionally_complete</t>
        </is>
      </c>
      <c r="M88" s="2" t="inlineStr">
        <is>
          <t>UNKNOWN nutritionally_complete: Cannot determine 'nutritionally_complete' for this product</t>
        </is>
      </c>
    </row>
    <row r="89">
      <c r="A89" s="2" t="inlineStr">
        <is>
          <t>82</t>
        </is>
      </c>
      <c r="B89" s="2" t="inlineStr">
        <is>
          <t>Enterālās barošanas produkts ar paagstinātu šķiedrvielu daudzumu pacientiem ar piena olbaltumu nepanesamību. Pilnvērtīga, sabalansēta, šķidra diētiska</t>
        </is>
      </c>
      <c r="C89" s="2" t="inlineStr">
        <is>
          <t>nutrition</t>
        </is>
      </c>
      <c r="D89" s="2" t="n">
        <v>3</v>
      </c>
      <c r="E89" s="2" t="inlineStr">
        <is>
          <t>Peptamen 500 ml</t>
        </is>
      </c>
      <c r="F89" s="3" t="inlineStr">
        <is>
          <t>PARTIALLY_COMPLIANT</t>
        </is>
      </c>
      <c r="G89" s="2" t="n">
        <v>0.889</v>
      </c>
      <c r="H89" s="2" t="n">
        <v>8</v>
      </c>
      <c r="I89" s="2" t="n">
        <v>0</v>
      </c>
      <c r="J89" s="2" t="n">
        <v>1</v>
      </c>
      <c r="K89" s="2" t="inlineStr"/>
      <c r="L89" s="2" t="inlineStr">
        <is>
          <t>nutritionally_complete</t>
        </is>
      </c>
      <c r="M89" s="2" t="inlineStr">
        <is>
          <t>UNKNOWN nutritionally_complete: Cannot determine 'nutritionally_complete' for this product</t>
        </is>
      </c>
    </row>
    <row r="90">
      <c r="A90" s="2" t="inlineStr">
        <is>
          <t>82</t>
        </is>
      </c>
      <c r="B90" s="2" t="inlineStr">
        <is>
          <t>Enterālās barošanas produkts ar paagstinātu šķiedrvielu daudzumu pacientiem ar piena olbaltumu nepanesamību. Pilnvērtīga, sabalansēta, šķidra diētiska</t>
        </is>
      </c>
      <c r="C90" s="2" t="inlineStr">
        <is>
          <t>nutrition</t>
        </is>
      </c>
      <c r="D90" s="2" t="n">
        <v>4</v>
      </c>
      <c r="E90" s="2" t="inlineStr">
        <is>
          <t>Isosource Standard 1000 ml</t>
        </is>
      </c>
      <c r="F90" s="4" t="inlineStr">
        <is>
          <t>NON_COMPLIANT</t>
        </is>
      </c>
      <c r="G90" s="2" t="n">
        <v>0.778</v>
      </c>
      <c r="H90" s="2" t="n">
        <v>7</v>
      </c>
      <c r="I90" s="2" t="n">
        <v>1</v>
      </c>
      <c r="J90" s="2" t="n">
        <v>1</v>
      </c>
      <c r="K90" s="2" t="inlineStr">
        <is>
          <t>volume: 1000.0 ml vs = 500.0 ml</t>
        </is>
      </c>
      <c r="L90" s="2" t="inlineStr">
        <is>
          <t>nutritionally_complete</t>
        </is>
      </c>
      <c r="M90" s="2" t="inlineStr">
        <is>
          <t>UNKNOWN nutritionally_complete: Cannot determine 'nutritionally_complete' for this product; FAIL volume: 1000.0 ml != 500.0 ml</t>
        </is>
      </c>
    </row>
    <row r="91">
      <c r="A91" s="2" t="inlineStr">
        <is>
          <t>82</t>
        </is>
      </c>
      <c r="B91" s="2" t="inlineStr">
        <is>
          <t>Enterālās barošanas produkts ar paagstinātu šķiedrvielu daudzumu pacientiem ar piena olbaltumu nepanesamību. Pilnvērtīga, sabalansēta, šķidra diētiska</t>
        </is>
      </c>
      <c r="C91" s="2" t="inlineStr">
        <is>
          <t>nutrition</t>
        </is>
      </c>
      <c r="D91" s="2" t="n">
        <v>5</v>
      </c>
      <c r="E91" s="2" t="inlineStr">
        <is>
          <t>Isosource Standard Fibre 1000 ml</t>
        </is>
      </c>
      <c r="F91" s="4" t="inlineStr">
        <is>
          <t>NON_COMPLIANT</t>
        </is>
      </c>
      <c r="G91" s="2" t="n">
        <v>0.778</v>
      </c>
      <c r="H91" s="2" t="n">
        <v>7</v>
      </c>
      <c r="I91" s="2" t="n">
        <v>1</v>
      </c>
      <c r="J91" s="2" t="n">
        <v>1</v>
      </c>
      <c r="K91" s="2" t="inlineStr">
        <is>
          <t>volume: 1000.0 ml vs = 500.0 ml</t>
        </is>
      </c>
      <c r="L91" s="2" t="inlineStr">
        <is>
          <t>nutritionally_complete</t>
        </is>
      </c>
      <c r="M91" s="2" t="inlineStr">
        <is>
          <t>UNKNOWN nutritionally_complete: Cannot determine 'nutritionally_complete' for this product; FAIL volume: 1000.0 ml != 500.0 ml</t>
        </is>
      </c>
    </row>
    <row r="92">
      <c r="A92" s="2" t="inlineStr">
        <is>
          <t>83</t>
        </is>
      </c>
      <c r="B92" s="2" t="inlineStr">
        <is>
          <t>Enterālās barošanas produkts: pacientiem ar posttraumatiskiem metaboliskiem un elpošanas traucējumiem - pilnvērtīga, sabalansēta, šķidra diētiska pārt</t>
        </is>
      </c>
      <c r="C92" s="2" t="inlineStr">
        <is>
          <t>nutrition</t>
        </is>
      </c>
      <c r="D92" s="2" t="n">
        <v>1</v>
      </c>
      <c r="E92" s="2" t="inlineStr">
        <is>
          <t>Isosource Energy 500 ml</t>
        </is>
      </c>
      <c r="F92" s="4" t="inlineStr">
        <is>
          <t>NON_COMPLIANT</t>
        </is>
      </c>
      <c r="G92" s="2" t="n">
        <v>0.625</v>
      </c>
      <c r="H92" s="2" t="n">
        <v>5</v>
      </c>
      <c r="I92" s="2" t="n">
        <v>2</v>
      </c>
      <c r="J92" s="2" t="n">
        <v>1</v>
      </c>
      <c r="K92" s="2" t="inlineStr">
        <is>
          <t>energy: 159.0 kcal/100ml vs = 130.0 kcal/100ml; carbohydrates: 20.0 g/100ml vs = 13.0 g/100ml</t>
        </is>
      </c>
      <c r="L92" s="2" t="inlineStr">
        <is>
          <t>nutritionally_complete</t>
        </is>
      </c>
      <c r="M92" s="2" t="inlineStr">
        <is>
          <t>FAIL energy: 159.0 does not satisfy = 130.0; FAIL carbohydrates: 20.0 does not satisfy = 13.0; UNKNOWN nutritionally_complete: Cannot determine 'nutritionally_complete' for this product</t>
        </is>
      </c>
    </row>
    <row r="93">
      <c r="A93" s="2" t="inlineStr">
        <is>
          <t>83</t>
        </is>
      </c>
      <c r="B93" s="2" t="inlineStr">
        <is>
          <t>Enterālās barošanas produkts: pacientiem ar posttraumatiskiem metaboliskiem un elpošanas traucējumiem - pilnvērtīga, sabalansēta, šķidra diētiska pārt</t>
        </is>
      </c>
      <c r="C93" s="2" t="inlineStr">
        <is>
          <t>nutrition</t>
        </is>
      </c>
      <c r="D93" s="2" t="n">
        <v>2</v>
      </c>
      <c r="E93" s="2" t="inlineStr">
        <is>
          <t>Isosource Energy Fibre 500 ml</t>
        </is>
      </c>
      <c r="F93" s="4" t="inlineStr">
        <is>
          <t>NON_COMPLIANT</t>
        </is>
      </c>
      <c r="G93" s="2" t="n">
        <v>0.625</v>
      </c>
      <c r="H93" s="2" t="n">
        <v>5</v>
      </c>
      <c r="I93" s="2" t="n">
        <v>2</v>
      </c>
      <c r="J93" s="2" t="n">
        <v>1</v>
      </c>
      <c r="K93" s="2" t="inlineStr">
        <is>
          <t>energy: 160.0 kcal/100ml vs = 130.0 kcal/100ml; carbohydrates: 18.8 g/100ml vs = 13.0 g/100ml</t>
        </is>
      </c>
      <c r="L93" s="2" t="inlineStr">
        <is>
          <t>nutritionally_complete</t>
        </is>
      </c>
      <c r="M93" s="2" t="inlineStr">
        <is>
          <t>FAIL energy: 160.0 does not satisfy = 130.0; FAIL carbohydrates: 18.8 does not satisfy = 13.0; UNKNOWN nutritionally_complete: Cannot determine 'nutritionally_complete' for this product</t>
        </is>
      </c>
    </row>
    <row r="94">
      <c r="A94" s="2" t="inlineStr">
        <is>
          <t>83</t>
        </is>
      </c>
      <c r="B94" s="2" t="inlineStr">
        <is>
          <t>Enterālās barošanas produkts: pacientiem ar posttraumatiskiem metaboliskiem un elpošanas traucējumiem - pilnvērtīga, sabalansēta, šķidra diētiska pārt</t>
        </is>
      </c>
      <c r="C94" s="2" t="inlineStr">
        <is>
          <t>nutrition</t>
        </is>
      </c>
      <c r="D94" s="2" t="n">
        <v>3</v>
      </c>
      <c r="E94" s="2" t="inlineStr">
        <is>
          <t>Isosource Protein 500 ml</t>
        </is>
      </c>
      <c r="F94" s="4" t="inlineStr">
        <is>
          <t>NON_COMPLIANT</t>
        </is>
      </c>
      <c r="G94" s="2" t="n">
        <v>0.625</v>
      </c>
      <c r="H94" s="2" t="n">
        <v>5</v>
      </c>
      <c r="I94" s="2" t="n">
        <v>2</v>
      </c>
      <c r="J94" s="2" t="n">
        <v>1</v>
      </c>
      <c r="K94" s="2" t="inlineStr">
        <is>
          <t>fat: 4.4 g/100ml vs = 5.8 g/100ml; carbohydrates: 16.0 g/100ml vs = 13.0 g/100ml</t>
        </is>
      </c>
      <c r="L94" s="2" t="inlineStr">
        <is>
          <t>nutritionally_complete</t>
        </is>
      </c>
      <c r="M94" s="2" t="inlineStr">
        <is>
          <t>FAIL fat: 4.4 does not satisfy = 5.8; FAIL carbohydrates: 16.0 does not satisfy = 13.0; UNKNOWN nutritionally_complete: Cannot determine 'nutritionally_complete' for this product</t>
        </is>
      </c>
    </row>
    <row r="95">
      <c r="A95" s="2" t="inlineStr">
        <is>
          <t>83</t>
        </is>
      </c>
      <c r="B95" s="2" t="inlineStr">
        <is>
          <t>Enterālās barošanas produkts: pacientiem ar posttraumatiskiem metaboliskiem un elpošanas traucējumiem - pilnvērtīga, sabalansēta, šķidra diētiska pārt</t>
        </is>
      </c>
      <c r="C95" s="2" t="inlineStr">
        <is>
          <t>nutrition</t>
        </is>
      </c>
      <c r="D95" s="2" t="n">
        <v>4</v>
      </c>
      <c r="E95" s="2" t="inlineStr">
        <is>
          <t>Isosource Standard 500 ml</t>
        </is>
      </c>
      <c r="F95" s="4" t="inlineStr">
        <is>
          <t>NON_COMPLIANT</t>
        </is>
      </c>
      <c r="G95" s="2" t="n">
        <v>0.5</v>
      </c>
      <c r="H95" s="2" t="n">
        <v>4</v>
      </c>
      <c r="I95" s="2" t="n">
        <v>3</v>
      </c>
      <c r="J95" s="2" t="n">
        <v>1</v>
      </c>
      <c r="K95" s="2" t="inlineStr">
        <is>
          <t>energy: 103.0 kcal/100ml vs = 130.0 kcal/100ml; protein: 4.0 g/100ml vs = 6.5 g/100ml; fat: 3.3 g/100ml vs = 5.8 g/100ml</t>
        </is>
      </c>
      <c r="L95" s="2" t="inlineStr">
        <is>
          <t>nutritionally_complete</t>
        </is>
      </c>
      <c r="M95" s="2" t="inlineStr">
        <is>
          <t>FAIL energy: 103.0 does not satisfy = 130.0; FAIL protein: 4.0 does not satisfy = 6.5; FAIL fat: 3.3 does not satisfy = 5.8; UNKNOWN nutritionally_complete: Cannot determine 'nutritionally_complete' for this product</t>
        </is>
      </c>
    </row>
    <row r="96">
      <c r="A96" s="2" t="inlineStr">
        <is>
          <t>83</t>
        </is>
      </c>
      <c r="B96" s="2" t="inlineStr">
        <is>
          <t>Enterālās barošanas produkts: pacientiem ar posttraumatiskiem metaboliskiem un elpošanas traucējumiem - pilnvērtīga, sabalansēta, šķidra diētiska pārt</t>
        </is>
      </c>
      <c r="C96" s="2" t="inlineStr">
        <is>
          <t>nutrition</t>
        </is>
      </c>
      <c r="D96" s="2" t="n">
        <v>5</v>
      </c>
      <c r="E96" s="2" t="inlineStr">
        <is>
          <t>Isosource Standard Fibre 500 ml</t>
        </is>
      </c>
      <c r="F96" s="4" t="inlineStr">
        <is>
          <t>NON_COMPLIANT</t>
        </is>
      </c>
      <c r="G96" s="2" t="n">
        <v>0.5</v>
      </c>
      <c r="H96" s="2" t="n">
        <v>4</v>
      </c>
      <c r="I96" s="2" t="n">
        <v>3</v>
      </c>
      <c r="J96" s="2" t="n">
        <v>1</v>
      </c>
      <c r="K96" s="2" t="inlineStr">
        <is>
          <t>energy: 103.0 kcal/100ml vs = 130.0 kcal/100ml; protein: 4.0 g/100ml vs = 6.5 g/100ml; fat: 3.3 g/100ml vs = 5.8 g/100ml</t>
        </is>
      </c>
      <c r="L96" s="2" t="inlineStr">
        <is>
          <t>nutritionally_complete</t>
        </is>
      </c>
      <c r="M96" s="2" t="inlineStr">
        <is>
          <t>FAIL energy: 103.0 does not satisfy = 130.0; FAIL protein: 4.0 does not satisfy = 6.5; FAIL fat: 3.3 does not satisfy = 5.8; UNKNOWN nutritionally_complete: Cannot determine 'nutritionally_complete' for this product</t>
        </is>
      </c>
    </row>
    <row r="97">
      <c r="A97" s="2" t="inlineStr">
        <is>
          <t>84</t>
        </is>
      </c>
      <c r="B97" s="2" t="inlineStr">
        <is>
          <t>Enterālās barošanas produkts: pacientiem ar aknu funkcijas traucējumiem un/vai aknu slimības izraisītiem traucējumiem. Enerģētiskā vērtība 1.3 kcal/1m</t>
        </is>
      </c>
      <c r="C97" s="2" t="inlineStr">
        <is>
          <t>nutrition</t>
        </is>
      </c>
      <c r="D97" s="2" t="n">
        <v>1</v>
      </c>
      <c r="E97" s="2" t="inlineStr">
        <is>
          <t>Peptamen Junior PHGG 500 ml</t>
        </is>
      </c>
      <c r="F97" s="4" t="inlineStr">
        <is>
          <t>NON_COMPLIANT</t>
        </is>
      </c>
      <c r="G97" s="2" t="n">
        <v>0.714</v>
      </c>
      <c r="H97" s="2" t="n">
        <v>5</v>
      </c>
      <c r="I97" s="2" t="n">
        <v>2</v>
      </c>
      <c r="J97" s="2" t="n">
        <v>0</v>
      </c>
      <c r="K97" s="2" t="inlineStr">
        <is>
          <t>fat: 5.2 g/100ml vs = 5.8 g/100ml; fiber: 1.2 g/100ml vs = 0.56 g/100ml</t>
        </is>
      </c>
      <c r="L97" s="2" t="inlineStr"/>
      <c r="M97" s="2" t="inlineStr">
        <is>
          <t>FAIL fat: 5.2 does not satisfy = 5.8; FAIL fiber: 1.2 does not satisfy = 0.56</t>
        </is>
      </c>
    </row>
    <row r="98">
      <c r="A98" s="2" t="inlineStr">
        <is>
          <t>84</t>
        </is>
      </c>
      <c r="B98" s="2" t="inlineStr">
        <is>
          <t>Enterālās barošanas produkts: pacientiem ar aknu funkcijas traucējumiem un/vai aknu slimības izraisītiem traucējumiem. Enerģētiskā vērtība 1.3 kcal/1m</t>
        </is>
      </c>
      <c r="C98" s="2" t="inlineStr">
        <is>
          <t>nutrition</t>
        </is>
      </c>
      <c r="D98" s="2" t="n">
        <v>2</v>
      </c>
      <c r="E98" s="2" t="inlineStr">
        <is>
          <t>Isosource Protein 500 ml</t>
        </is>
      </c>
      <c r="F98" s="4" t="inlineStr">
        <is>
          <t>NON_COMPLIANT</t>
        </is>
      </c>
      <c r="G98" s="2" t="n">
        <v>0.571</v>
      </c>
      <c r="H98" s="2" t="n">
        <v>4</v>
      </c>
      <c r="I98" s="2" t="n">
        <v>3</v>
      </c>
      <c r="J98" s="2" t="n">
        <v>0</v>
      </c>
      <c r="K98" s="2" t="inlineStr">
        <is>
          <t>protein: 6.7 g/100ml vs = 4.0 g/100ml; fat: 4.4 g/100ml vs = 5.8 g/100ml; fiber: 0.0 g/100ml vs = 0.56 g/100ml</t>
        </is>
      </c>
      <c r="L98" s="2" t="inlineStr"/>
      <c r="M98" s="2" t="inlineStr">
        <is>
          <t>FAIL protein: 6.7 does not satisfy = 4.0; FAIL fat: 4.4 does not satisfy = 5.8; FAIL fiber: 0.0 does not satisfy = 0.56</t>
        </is>
      </c>
    </row>
    <row r="99">
      <c r="A99" s="2" t="inlineStr">
        <is>
          <t>84</t>
        </is>
      </c>
      <c r="B99" s="2" t="inlineStr">
        <is>
          <t>Enterālās barošanas produkts: pacientiem ar aknu funkcijas traucējumiem un/vai aknu slimības izraisītiem traucējumiem. Enerģētiskā vērtība 1.3 kcal/1m</t>
        </is>
      </c>
      <c r="C99" s="2" t="inlineStr">
        <is>
          <t>nutrition</t>
        </is>
      </c>
      <c r="D99" s="2" t="n">
        <v>3</v>
      </c>
      <c r="E99" s="2" t="inlineStr">
        <is>
          <t>Isosource Standard 500 ml</t>
        </is>
      </c>
      <c r="F99" s="4" t="inlineStr">
        <is>
          <t>NON_COMPLIANT</t>
        </is>
      </c>
      <c r="G99" s="2" t="n">
        <v>0.429</v>
      </c>
      <c r="H99" s="2" t="n">
        <v>3</v>
      </c>
      <c r="I99" s="2" t="n">
        <v>4</v>
      </c>
      <c r="J99" s="2" t="n">
        <v>0</v>
      </c>
      <c r="K99" s="2" t="inlineStr">
        <is>
          <t>energy: 103.0 kcal/100ml vs = 130.0 kcal/100ml; fat: 3.3 g/100ml vs = 5.8 g/100ml; carbohydrates: 13.8 g/100ml vs = 16.0 g/100ml; fiber: 0.0 g/100ml vs = 0.56 g/100ml</t>
        </is>
      </c>
      <c r="L99" s="2" t="inlineStr"/>
      <c r="M99" s="2" t="inlineStr">
        <is>
          <t>FAIL energy: 103.0 does not satisfy = 130.0; FAIL fat: 3.3 does not satisfy = 5.8; FAIL carbohydrates: 13.8 does not satisfy = 16.0; FAIL fiber: 0.0 does not satisfy = 0.56</t>
        </is>
      </c>
    </row>
    <row r="100">
      <c r="A100" s="2" t="inlineStr">
        <is>
          <t>84</t>
        </is>
      </c>
      <c r="B100" s="2" t="inlineStr">
        <is>
          <t>Enterālās barošanas produkts: pacientiem ar aknu funkcijas traucējumiem un/vai aknu slimības izraisītiem traucējumiem. Enerģētiskā vērtība 1.3 kcal/1m</t>
        </is>
      </c>
      <c r="C100" s="2" t="inlineStr">
        <is>
          <t>nutrition</t>
        </is>
      </c>
      <c r="D100" s="2" t="n">
        <v>4</v>
      </c>
      <c r="E100" s="2" t="inlineStr">
        <is>
          <t>Isosource Standard Fibre 500 ml</t>
        </is>
      </c>
      <c r="F100" s="4" t="inlineStr">
        <is>
          <t>NON_COMPLIANT</t>
        </is>
      </c>
      <c r="G100" s="2" t="n">
        <v>0.429</v>
      </c>
      <c r="H100" s="2" t="n">
        <v>3</v>
      </c>
      <c r="I100" s="2" t="n">
        <v>4</v>
      </c>
      <c r="J100" s="2" t="n">
        <v>0</v>
      </c>
      <c r="K100" s="2" t="inlineStr">
        <is>
          <t>energy: 103.0 kcal/100ml vs = 130.0 kcal/100ml; fat: 3.3 g/100ml vs = 5.8 g/100ml; carbohydrates: 13.0 g/100ml vs = 16.0 g/100ml; fiber: 1.5 g/100ml vs = 0.56 g/100ml</t>
        </is>
      </c>
      <c r="L100" s="2" t="inlineStr"/>
      <c r="M100" s="2" t="inlineStr">
        <is>
          <t>FAIL energy: 103.0 does not satisfy = 130.0; FAIL fat: 3.3 does not satisfy = 5.8; FAIL carbohydrates: 13.0 does not satisfy = 16.0; FAIL fiber: 1.5 does not satisfy = 0.56</t>
        </is>
      </c>
    </row>
    <row r="101">
      <c r="A101" s="2" t="inlineStr">
        <is>
          <t>84</t>
        </is>
      </c>
      <c r="B101" s="2" t="inlineStr">
        <is>
          <t>Enterālās barošanas produkts: pacientiem ar aknu funkcijas traucējumiem un/vai aknu slimības izraisītiem traucējumiem. Enerģētiskā vērtība 1.3 kcal/1m</t>
        </is>
      </c>
      <c r="C101" s="2" t="inlineStr">
        <is>
          <t>nutrition</t>
        </is>
      </c>
      <c r="D101" s="2" t="n">
        <v>5</v>
      </c>
      <c r="E101" s="2" t="inlineStr">
        <is>
          <t>Isosource Energy 500 ml</t>
        </is>
      </c>
      <c r="F101" s="4" t="inlineStr">
        <is>
          <t>NON_COMPLIANT</t>
        </is>
      </c>
      <c r="G101" s="2" t="n">
        <v>0.429</v>
      </c>
      <c r="H101" s="2" t="n">
        <v>3</v>
      </c>
      <c r="I101" s="2" t="n">
        <v>4</v>
      </c>
      <c r="J101" s="2" t="n">
        <v>0</v>
      </c>
      <c r="K101" s="2" t="inlineStr">
        <is>
          <t>energy: 159.0 kcal/100ml vs = 130.0 kcal/100ml; protein: 6.2 g/100ml vs = 4.0 g/100ml; carbohydrates: 20.0 g/100ml vs = 16.0 g/100ml; fiber: 0.0 g/100ml vs = 0.56 g/100ml</t>
        </is>
      </c>
      <c r="L101" s="2" t="inlineStr"/>
      <c r="M101" s="2" t="inlineStr">
        <is>
          <t>FAIL energy: 159.0 does not satisfy = 130.0; FAIL protein: 6.2 does not satisfy = 4.0; FAIL carbohydrates: 20.0 does not satisfy = 16.0; FAIL fiber: 0.0 does not satisfy = 0.56</t>
        </is>
      </c>
    </row>
    <row r="102">
      <c r="A102" s="2" t="inlineStr">
        <is>
          <t>85</t>
        </is>
      </c>
      <c r="B102" s="2" t="inlineStr">
        <is>
          <t>Enterālās barošanas produkts ar augstu proteīna saturu un paagstinātu enerģētisko vērtību, šķidra diētiska pārtika. Enerģetiskā vērtība - 1.28-1.5 kca</t>
        </is>
      </c>
      <c r="C102" s="2" t="inlineStr">
        <is>
          <t>nutrition</t>
        </is>
      </c>
      <c r="D102" s="2" t="n">
        <v>1</v>
      </c>
      <c r="E102" s="2" t="inlineStr">
        <is>
          <t>Isosource Protein 500 ml</t>
        </is>
      </c>
      <c r="F102" s="5" t="inlineStr">
        <is>
          <t>COMPLIANT</t>
        </is>
      </c>
      <c r="G102" s="2" t="n">
        <v>1</v>
      </c>
      <c r="H102" s="2" t="n">
        <v>7</v>
      </c>
      <c r="I102" s="2" t="n">
        <v>0</v>
      </c>
      <c r="J102" s="2" t="n">
        <v>0</v>
      </c>
      <c r="K102" s="2" t="inlineStr"/>
      <c r="L102" s="2" t="inlineStr"/>
      <c r="M102" s="2" t="inlineStr">
        <is>
          <t>All checked criteria passed</t>
        </is>
      </c>
    </row>
    <row r="103">
      <c r="A103" s="2" t="inlineStr">
        <is>
          <t>85</t>
        </is>
      </c>
      <c r="B103" s="2" t="inlineStr">
        <is>
          <t>Enterālās barošanas produkts ar augstu proteīna saturu un paagstinātu enerģētisko vērtību, šķidra diētiska pārtika. Enerģetiskā vērtība - 1.28-1.5 kca</t>
        </is>
      </c>
      <c r="C103" s="2" t="inlineStr">
        <is>
          <t>nutrition</t>
        </is>
      </c>
      <c r="D103" s="2" t="n">
        <v>2</v>
      </c>
      <c r="E103" s="2" t="inlineStr">
        <is>
          <t>Novasource GI Advance 500 ml</t>
        </is>
      </c>
      <c r="F103" s="4" t="inlineStr">
        <is>
          <t>NON_COMPLIANT</t>
        </is>
      </c>
      <c r="G103" s="2" t="n">
        <v>0.714</v>
      </c>
      <c r="H103" s="2" t="n">
        <v>5</v>
      </c>
      <c r="I103" s="2" t="n">
        <v>2</v>
      </c>
      <c r="J103" s="2" t="n">
        <v>0</v>
      </c>
      <c r="K103" s="2" t="inlineStr">
        <is>
          <t>energy: 155.0 kcal/100ml vs 128.0-150.0 kcal/100ml; protein: 9.6 g/100ml vs 6.5-7.5 g/100ml</t>
        </is>
      </c>
      <c r="L103" s="2" t="inlineStr"/>
      <c r="M103" s="2" t="inlineStr">
        <is>
          <t>FAIL energy: 155.0 outside range 128.0-150.0; FAIL protein: 9.6 outside range 6.5-7.5</t>
        </is>
      </c>
    </row>
    <row r="104">
      <c r="A104" s="2" t="inlineStr">
        <is>
          <t>85</t>
        </is>
      </c>
      <c r="B104" s="2" t="inlineStr">
        <is>
          <t>Enterālās barošanas produkts ar augstu proteīna saturu un paagstinātu enerģētisko vērtību, šķidra diētiska pārtika. Enerģetiskā vērtība - 1.28-1.5 kca</t>
        </is>
      </c>
      <c r="C104" s="2" t="inlineStr">
        <is>
          <t>nutrition</t>
        </is>
      </c>
      <c r="D104" s="2" t="n">
        <v>3</v>
      </c>
      <c r="E104" s="2" t="inlineStr">
        <is>
          <t>Isosource Energy Fibre 500 ml</t>
        </is>
      </c>
      <c r="F104" s="4" t="inlineStr">
        <is>
          <t>NON_COMPLIANT</t>
        </is>
      </c>
      <c r="G104" s="2" t="n">
        <v>0.571</v>
      </c>
      <c r="H104" s="2" t="n">
        <v>4</v>
      </c>
      <c r="I104" s="2" t="n">
        <v>3</v>
      </c>
      <c r="J104" s="2" t="n">
        <v>0</v>
      </c>
      <c r="K104" s="2" t="inlineStr">
        <is>
          <t>energy: 160.0 kcal/100ml vs 128.0-150.0 kcal/100ml; protein: 6.3 g/100ml vs 6.5-7.5 g/100ml; fat: 5.8 g/100ml vs 3.7-5.0 g/100ml</t>
        </is>
      </c>
      <c r="L104" s="2" t="inlineStr"/>
      <c r="M104" s="2" t="inlineStr">
        <is>
          <t>FAIL energy: 160.0 outside range 128.0-150.0; FAIL protein: 6.3 outside range 6.5-7.5; FAIL fat: 5.8 outside range 3.7-5.0</t>
        </is>
      </c>
    </row>
    <row r="105">
      <c r="A105" s="2" t="inlineStr">
        <is>
          <t>85</t>
        </is>
      </c>
      <c r="B105" s="2" t="inlineStr">
        <is>
          <t>Enterālās barošanas produkts ar augstu proteīna saturu un paagstinātu enerģētisko vērtību, šķidra diētiska pārtika. Enerģetiskā vērtība - 1.28-1.5 kca</t>
        </is>
      </c>
      <c r="C105" s="2" t="inlineStr">
        <is>
          <t>nutrition</t>
        </is>
      </c>
      <c r="D105" s="2" t="n">
        <v>4</v>
      </c>
      <c r="E105" s="2" t="inlineStr">
        <is>
          <t>Isosource Junior 500 ml</t>
        </is>
      </c>
      <c r="F105" s="4" t="inlineStr">
        <is>
          <t>NON_COMPLIANT</t>
        </is>
      </c>
      <c r="G105" s="2" t="n">
        <v>0.571</v>
      </c>
      <c r="H105" s="2" t="n">
        <v>4</v>
      </c>
      <c r="I105" s="2" t="n">
        <v>3</v>
      </c>
      <c r="J105" s="2" t="n">
        <v>0</v>
      </c>
      <c r="K105" s="2" t="inlineStr">
        <is>
          <t>energy: 100.0 kcal/100ml vs 128.0-150.0 kcal/100ml; protein: 2.6 g/100ml vs 6.5-7.5 g/100ml; carbohydrates: 12.3 g/100ml vs 15.4-19.0 g/100ml</t>
        </is>
      </c>
      <c r="L105" s="2" t="inlineStr"/>
      <c r="M105" s="2" t="inlineStr">
        <is>
          <t>FAIL energy: 100.0 outside range 128.0-150.0; FAIL protein: 2.6 outside range 6.5-7.5; FAIL carbohydrates: 12.3 outside range 15.4-19.0</t>
        </is>
      </c>
    </row>
    <row r="106">
      <c r="A106" s="2" t="inlineStr">
        <is>
          <t>85</t>
        </is>
      </c>
      <c r="B106" s="2" t="inlineStr">
        <is>
          <t>Enterālās barošanas produkts ar augstu proteīna saturu un paagstinātu enerģētisko vērtību, šķidra diētiska pārtika. Enerģetiskā vērtība - 1.28-1.5 kca</t>
        </is>
      </c>
      <c r="C106" s="2" t="inlineStr">
        <is>
          <t>nutrition</t>
        </is>
      </c>
      <c r="D106" s="2" t="n">
        <v>5</v>
      </c>
      <c r="E106" s="2" t="inlineStr">
        <is>
          <t>Peptamen Junior 500 ml</t>
        </is>
      </c>
      <c r="F106" s="4" t="inlineStr">
        <is>
          <t>NON_COMPLIANT</t>
        </is>
      </c>
      <c r="G106" s="2" t="n">
        <v>0.571</v>
      </c>
      <c r="H106" s="2" t="n">
        <v>4</v>
      </c>
      <c r="I106" s="2" t="n">
        <v>3</v>
      </c>
      <c r="J106" s="2" t="n">
        <v>0</v>
      </c>
      <c r="K106" s="2" t="inlineStr">
        <is>
          <t>energy: 100.0 kcal/100ml vs 128.0-150.0 kcal/100ml; protein: 3.0 g/100ml vs 6.5-7.5 g/100ml; carbohydrates: 11.4 g/100ml vs 15.4-19.0 g/100ml</t>
        </is>
      </c>
      <c r="L106" s="2" t="inlineStr"/>
      <c r="M106" s="2" t="inlineStr">
        <is>
          <t>FAIL energy: 100.0 outside range 128.0-150.0; FAIL protein: 3.0 outside range 6.5-7.5; FAIL carbohydrates: 11.4 outside range 15.4-19.0</t>
        </is>
      </c>
    </row>
    <row r="107">
      <c r="A107" s="2" t="inlineStr">
        <is>
          <t>86</t>
        </is>
      </c>
      <c r="B107" s="2" t="inlineStr">
        <is>
          <t>Enterālās barošanas produkts ar īpaši augstu olbaltumvielu saturu, ar minimālu šķiedrvielu daudzumu. Enerģētiskā vērtība 1,18-1,26 kcal/ml, satur ne m</t>
        </is>
      </c>
      <c r="C107" s="2" t="inlineStr">
        <is>
          <t>nutrition</t>
        </is>
      </c>
      <c r="D107" s="2" t="n">
        <v>1</v>
      </c>
      <c r="E107" s="2" t="inlineStr">
        <is>
          <t>Peptamen Junior PHGG 500 ml</t>
        </is>
      </c>
      <c r="F107" s="5" t="inlineStr">
        <is>
          <t>COMPLIANT</t>
        </is>
      </c>
      <c r="G107" s="2" t="n">
        <v>1</v>
      </c>
      <c r="H107" s="2" t="n">
        <v>3</v>
      </c>
      <c r="I107" s="2" t="n">
        <v>0</v>
      </c>
      <c r="J107" s="2" t="n">
        <v>0</v>
      </c>
      <c r="K107" s="2" t="inlineStr"/>
      <c r="L107" s="2" t="inlineStr"/>
      <c r="M107" s="2" t="inlineStr">
        <is>
          <t>All checked criteria passed</t>
        </is>
      </c>
    </row>
    <row r="108">
      <c r="A108" s="2" t="inlineStr">
        <is>
          <t>86</t>
        </is>
      </c>
      <c r="B108" s="2" t="inlineStr">
        <is>
          <t>Enterālās barošanas produkts ar īpaši augstu olbaltumvielu saturu, ar minimālu šķiedrvielu daudzumu. Enerģētiskā vērtība 1,18-1,26 kcal/ml, satur ne m</t>
        </is>
      </c>
      <c r="C108" s="2" t="inlineStr">
        <is>
          <t>nutrition</t>
        </is>
      </c>
      <c r="D108" s="2" t="n">
        <v>2</v>
      </c>
      <c r="E108" s="2" t="inlineStr">
        <is>
          <t>Isosource Standard 500 ml</t>
        </is>
      </c>
      <c r="F108" s="4" t="inlineStr">
        <is>
          <t>NON_COMPLIANT</t>
        </is>
      </c>
      <c r="G108" s="2" t="n">
        <v>0.667</v>
      </c>
      <c r="H108" s="2" t="n">
        <v>2</v>
      </c>
      <c r="I108" s="2" t="n">
        <v>1</v>
      </c>
      <c r="J108" s="2" t="n">
        <v>0</v>
      </c>
      <c r="K108" s="2" t="inlineStr">
        <is>
          <t>energy: 103.0 kcal/100ml vs 118.0-126.0 kcal/100ml</t>
        </is>
      </c>
      <c r="L108" s="2" t="inlineStr"/>
      <c r="M108" s="2" t="inlineStr">
        <is>
          <t>FAIL energy: 103.0 outside range 118.0-126.0</t>
        </is>
      </c>
    </row>
    <row r="109">
      <c r="A109" s="2" t="inlineStr">
        <is>
          <t>86</t>
        </is>
      </c>
      <c r="B109" s="2" t="inlineStr">
        <is>
          <t>Enterālās barošanas produkts ar īpaši augstu olbaltumvielu saturu, ar minimālu šķiedrvielu daudzumu. Enerģētiskā vērtība 1,18-1,26 kcal/ml, satur ne m</t>
        </is>
      </c>
      <c r="C109" s="2" t="inlineStr">
        <is>
          <t>nutrition</t>
        </is>
      </c>
      <c r="D109" s="2" t="n">
        <v>3</v>
      </c>
      <c r="E109" s="2" t="inlineStr">
        <is>
          <t>Isosource Standard Fibre 500 ml</t>
        </is>
      </c>
      <c r="F109" s="4" t="inlineStr">
        <is>
          <t>NON_COMPLIANT</t>
        </is>
      </c>
      <c r="G109" s="2" t="n">
        <v>0.667</v>
      </c>
      <c r="H109" s="2" t="n">
        <v>2</v>
      </c>
      <c r="I109" s="2" t="n">
        <v>1</v>
      </c>
      <c r="J109" s="2" t="n">
        <v>0</v>
      </c>
      <c r="K109" s="2" t="inlineStr">
        <is>
          <t>energy: 103.0 kcal/100ml vs 118.0-126.0 kcal/100ml</t>
        </is>
      </c>
      <c r="L109" s="2" t="inlineStr"/>
      <c r="M109" s="2" t="inlineStr">
        <is>
          <t>FAIL energy: 103.0 outside range 118.0-126.0</t>
        </is>
      </c>
    </row>
    <row r="110">
      <c r="A110" s="2" t="inlineStr">
        <is>
          <t>86</t>
        </is>
      </c>
      <c r="B110" s="2" t="inlineStr">
        <is>
          <t>Enterālās barošanas produkts ar īpaši augstu olbaltumvielu saturu, ar minimālu šķiedrvielu daudzumu. Enerģētiskā vērtība 1,18-1,26 kcal/ml, satur ne m</t>
        </is>
      </c>
      <c r="C110" s="2" t="inlineStr">
        <is>
          <t>nutrition</t>
        </is>
      </c>
      <c r="D110" s="2" t="n">
        <v>4</v>
      </c>
      <c r="E110" s="2" t="inlineStr">
        <is>
          <t>Isosource Energy 500 ml</t>
        </is>
      </c>
      <c r="F110" s="4" t="inlineStr">
        <is>
          <t>NON_COMPLIANT</t>
        </is>
      </c>
      <c r="G110" s="2" t="n">
        <v>0.667</v>
      </c>
      <c r="H110" s="2" t="n">
        <v>2</v>
      </c>
      <c r="I110" s="2" t="n">
        <v>1</v>
      </c>
      <c r="J110" s="2" t="n">
        <v>0</v>
      </c>
      <c r="K110" s="2" t="inlineStr">
        <is>
          <t>energy: 159.0 kcal/100ml vs 118.0-126.0 kcal/100ml</t>
        </is>
      </c>
      <c r="L110" s="2" t="inlineStr"/>
      <c r="M110" s="2" t="inlineStr">
        <is>
          <t>FAIL energy: 159.0 outside range 118.0-126.0</t>
        </is>
      </c>
    </row>
    <row r="111">
      <c r="A111" s="2" t="inlineStr">
        <is>
          <t>86</t>
        </is>
      </c>
      <c r="B111" s="2" t="inlineStr">
        <is>
          <t>Enterālās barošanas produkts ar īpaši augstu olbaltumvielu saturu, ar minimālu šķiedrvielu daudzumu. Enerģētiskā vērtība 1,18-1,26 kcal/ml, satur ne m</t>
        </is>
      </c>
      <c r="C111" s="2" t="inlineStr">
        <is>
          <t>nutrition</t>
        </is>
      </c>
      <c r="D111" s="2" t="n">
        <v>5</v>
      </c>
      <c r="E111" s="2" t="inlineStr">
        <is>
          <t>Isosource Energy Fibre 500 ml</t>
        </is>
      </c>
      <c r="F111" s="4" t="inlineStr">
        <is>
          <t>NON_COMPLIANT</t>
        </is>
      </c>
      <c r="G111" s="2" t="n">
        <v>0.667</v>
      </c>
      <c r="H111" s="2" t="n">
        <v>2</v>
      </c>
      <c r="I111" s="2" t="n">
        <v>1</v>
      </c>
      <c r="J111" s="2" t="n">
        <v>0</v>
      </c>
      <c r="K111" s="2" t="inlineStr">
        <is>
          <t>energy: 160.0 kcal/100ml vs 118.0-126.0 kcal/100ml</t>
        </is>
      </c>
      <c r="L111" s="2" t="inlineStr"/>
      <c r="M111" s="2" t="inlineStr">
        <is>
          <t>FAIL energy: 160.0 outside range 118.0-126.0</t>
        </is>
      </c>
    </row>
    <row r="112">
      <c r="A112" s="2" t="inlineStr">
        <is>
          <t>87</t>
        </is>
      </c>
      <c r="B112" s="2" t="inlineStr">
        <is>
          <t xml:space="preserve">Enterālās barošanas produkts ar augstu olbaltumvielu saturu un paaugstinātu enerģētisko vērtību un šķiedrvielām. Enerģētiskā vērtība 1,8-2,1 kcal/ml, </t>
        </is>
      </c>
      <c r="C112" s="2" t="inlineStr">
        <is>
          <t>nutrition</t>
        </is>
      </c>
      <c r="D112" s="2" t="n">
        <v>1</v>
      </c>
      <c r="E112" s="2" t="inlineStr">
        <is>
          <t>Isosource 2.0 Protein Fibre 500 ml</t>
        </is>
      </c>
      <c r="F112" s="5" t="inlineStr">
        <is>
          <t>COMPLIANT</t>
        </is>
      </c>
      <c r="G112" s="2" t="n">
        <v>1</v>
      </c>
      <c r="H112" s="2" t="n">
        <v>3</v>
      </c>
      <c r="I112" s="2" t="n">
        <v>0</v>
      </c>
      <c r="J112" s="2" t="n">
        <v>0</v>
      </c>
      <c r="K112" s="2" t="inlineStr"/>
      <c r="L112" s="2" t="inlineStr"/>
      <c r="M112" s="2" t="inlineStr">
        <is>
          <t>All checked criteria passed</t>
        </is>
      </c>
    </row>
    <row r="113">
      <c r="A113" s="2" t="inlineStr">
        <is>
          <t>87</t>
        </is>
      </c>
      <c r="B113" s="2" t="inlineStr">
        <is>
          <t xml:space="preserve">Enterālās barošanas produkts ar augstu olbaltumvielu saturu un paaugstinātu enerģētisko vērtību un šķiedrvielām. Enerģētiskā vērtība 1,8-2,1 kcal/ml, </t>
        </is>
      </c>
      <c r="C113" s="2" t="inlineStr">
        <is>
          <t>nutrition</t>
        </is>
      </c>
      <c r="D113" s="2" t="n">
        <v>2</v>
      </c>
      <c r="E113" s="2" t="inlineStr">
        <is>
          <t>Isosource 2.0 Protein 500 ml</t>
        </is>
      </c>
      <c r="F113" s="5" t="inlineStr">
        <is>
          <t>COMPLIANT</t>
        </is>
      </c>
      <c r="G113" s="2" t="n">
        <v>1</v>
      </c>
      <c r="H113" s="2" t="n">
        <v>3</v>
      </c>
      <c r="I113" s="2" t="n">
        <v>0</v>
      </c>
      <c r="J113" s="2" t="n">
        <v>0</v>
      </c>
      <c r="K113" s="2" t="inlineStr"/>
      <c r="L113" s="2" t="inlineStr"/>
      <c r="M113" s="2" t="inlineStr">
        <is>
          <t>All checked criteria passed</t>
        </is>
      </c>
    </row>
    <row r="114">
      <c r="A114" s="2" t="inlineStr">
        <is>
          <t>87</t>
        </is>
      </c>
      <c r="B114" s="2" t="inlineStr">
        <is>
          <t xml:space="preserve">Enterālās barošanas produkts ar augstu olbaltumvielu saturu un paaugstinātu enerģētisko vērtību un šķiedrvielām. Enerģētiskā vērtība 1,8-2,1 kcal/ml, </t>
        </is>
      </c>
      <c r="C114" s="2" t="inlineStr">
        <is>
          <t>nutrition</t>
        </is>
      </c>
      <c r="D114" s="2" t="n">
        <v>3</v>
      </c>
      <c r="E114" s="2" t="inlineStr">
        <is>
          <t>Peptamen 2.0 Enteral 500 ml</t>
        </is>
      </c>
      <c r="F114" s="5" t="inlineStr">
        <is>
          <t>COMPLIANT</t>
        </is>
      </c>
      <c r="G114" s="2" t="n">
        <v>1</v>
      </c>
      <c r="H114" s="2" t="n">
        <v>3</v>
      </c>
      <c r="I114" s="2" t="n">
        <v>0</v>
      </c>
      <c r="J114" s="2" t="n">
        <v>0</v>
      </c>
      <c r="K114" s="2" t="inlineStr"/>
      <c r="L114" s="2" t="inlineStr"/>
      <c r="M114" s="2" t="inlineStr">
        <is>
          <t>All checked criteria passed</t>
        </is>
      </c>
    </row>
    <row r="115">
      <c r="A115" s="2" t="inlineStr">
        <is>
          <t>87</t>
        </is>
      </c>
      <c r="B115" s="2" t="inlineStr">
        <is>
          <t xml:space="preserve">Enterālās barošanas produkts ar augstu olbaltumvielu saturu un paaugstinātu enerģētisko vērtību un šķiedrvielām. Enerģētiskā vērtība 1,8-2,1 kcal/ml, </t>
        </is>
      </c>
      <c r="C115" s="2" t="inlineStr">
        <is>
          <t>nutrition</t>
        </is>
      </c>
      <c r="D115" s="2" t="n">
        <v>4</v>
      </c>
      <c r="E115" s="2" t="inlineStr">
        <is>
          <t>Isosource Standard 500 ml</t>
        </is>
      </c>
      <c r="F115" s="4" t="inlineStr">
        <is>
          <t>NON_COMPLIANT</t>
        </is>
      </c>
      <c r="G115" s="2" t="n">
        <v>0.667</v>
      </c>
      <c r="H115" s="2" t="n">
        <v>2</v>
      </c>
      <c r="I115" s="2" t="n">
        <v>1</v>
      </c>
      <c r="J115" s="2" t="n">
        <v>0</v>
      </c>
      <c r="K115" s="2" t="inlineStr">
        <is>
          <t>energy: 103.0 kcal/100ml vs 180.0-210.0 kcal/100ml</t>
        </is>
      </c>
      <c r="L115" s="2" t="inlineStr"/>
      <c r="M115" s="2" t="inlineStr">
        <is>
          <t>FAIL energy: 103.0 outside range 180.0-210.0</t>
        </is>
      </c>
    </row>
    <row r="116">
      <c r="A116" s="2" t="inlineStr">
        <is>
          <t>87</t>
        </is>
      </c>
      <c r="B116" s="2" t="inlineStr">
        <is>
          <t xml:space="preserve">Enterālās barošanas produkts ar augstu olbaltumvielu saturu un paaugstinātu enerģētisko vērtību un šķiedrvielām. Enerģētiskā vērtība 1,8-2,1 kcal/ml, </t>
        </is>
      </c>
      <c r="C116" s="2" t="inlineStr">
        <is>
          <t>nutrition</t>
        </is>
      </c>
      <c r="D116" s="2" t="n">
        <v>5</v>
      </c>
      <c r="E116" s="2" t="inlineStr">
        <is>
          <t>Isosource Standard Fibre 500 ml</t>
        </is>
      </c>
      <c r="F116" s="4" t="inlineStr">
        <is>
          <t>NON_COMPLIANT</t>
        </is>
      </c>
      <c r="G116" s="2" t="n">
        <v>0.667</v>
      </c>
      <c r="H116" s="2" t="n">
        <v>2</v>
      </c>
      <c r="I116" s="2" t="n">
        <v>1</v>
      </c>
      <c r="J116" s="2" t="n">
        <v>0</v>
      </c>
      <c r="K116" s="2" t="inlineStr">
        <is>
          <t>energy: 103.0 kcal/100ml vs 180.0-210.0 kcal/100ml</t>
        </is>
      </c>
      <c r="L116" s="2" t="inlineStr"/>
      <c r="M116" s="2" t="inlineStr">
        <is>
          <t>FAIL energy: 103.0 outside range 180.0-210.0</t>
        </is>
      </c>
    </row>
    <row r="117">
      <c r="A117" s="2" t="inlineStr">
        <is>
          <t>88</t>
        </is>
      </c>
      <c r="B117" s="2" t="inlineStr">
        <is>
          <t>Enterālās barošanas produkts pacientiem ar izgulējumiem, apdegumiem un plašām brūcēm. Šķidra diētiska pārtika, satur arginīnu. Enerģētiskā vērtība 1.0</t>
        </is>
      </c>
      <c r="C117" s="2" t="inlineStr">
        <is>
          <t>nutrition</t>
        </is>
      </c>
      <c r="D117" s="2" t="n">
        <v>1</v>
      </c>
      <c r="E117" s="2" t="inlineStr">
        <is>
          <t>Isosource Standard Fibre 1000 ml</t>
        </is>
      </c>
      <c r="F117" s="4" t="inlineStr">
        <is>
          <t>NON_COMPLIANT</t>
        </is>
      </c>
      <c r="G117" s="2" t="n">
        <v>0.667</v>
      </c>
      <c r="H117" s="2" t="n">
        <v>6</v>
      </c>
      <c r="I117" s="2" t="n">
        <v>1</v>
      </c>
      <c r="J117" s="2" t="n">
        <v>2</v>
      </c>
      <c r="K117" s="2" t="inlineStr">
        <is>
          <t>protein: 4.0 g/100ml vs = 5.5 g/100ml</t>
        </is>
      </c>
      <c r="L117" s="2" t="inlineStr">
        <is>
          <t>l_arginine; contains_arginine</t>
        </is>
      </c>
      <c r="M117" s="2" t="inlineStr">
        <is>
          <t>FAIL protein: 4.0 does not satisfy = 5.5; UNKNOWN l_arginine: Product has no value for 'l_arginine'; UNKNOWN contains_arginine: Cannot determine 'contains_arginine' for this product</t>
        </is>
      </c>
    </row>
    <row r="118">
      <c r="A118" s="2" t="inlineStr">
        <is>
          <t>88</t>
        </is>
      </c>
      <c r="B118" s="2" t="inlineStr">
        <is>
          <t>Enterālās barošanas produkts pacientiem ar izgulējumiem, apdegumiem un plašām brūcēm. Šķidra diētiska pārtika, satur arginīnu. Enerģētiskā vērtība 1.0</t>
        </is>
      </c>
      <c r="C118" s="2" t="inlineStr">
        <is>
          <t>nutrition</t>
        </is>
      </c>
      <c r="D118" s="2" t="n">
        <v>2</v>
      </c>
      <c r="E118" s="2" t="inlineStr">
        <is>
          <t>Impact Enteral 500 ml</t>
        </is>
      </c>
      <c r="F118" s="4" t="inlineStr">
        <is>
          <t>NON_COMPLIANT</t>
        </is>
      </c>
      <c r="G118" s="2" t="n">
        <v>0.667</v>
      </c>
      <c r="H118" s="2" t="n">
        <v>6</v>
      </c>
      <c r="I118" s="2" t="n">
        <v>2</v>
      </c>
      <c r="J118" s="2" t="n">
        <v>1</v>
      </c>
      <c r="K118" s="2" t="inlineStr">
        <is>
          <t>fat: 2.8 g/100ml vs = 3.3 g/100ml; volume: 500.0 ml vs = 1000.0 ml</t>
        </is>
      </c>
      <c r="L118" s="2" t="inlineStr">
        <is>
          <t>contains_arginine</t>
        </is>
      </c>
      <c r="M118" s="2" t="inlineStr">
        <is>
          <t>FAIL fat: 2.8 does not satisfy = 3.3; UNKNOWN contains_arginine: Cannot determine 'contains_arginine' for this product; FAIL volume: 500.0 ml != 1000.0 ml</t>
        </is>
      </c>
    </row>
    <row r="119">
      <c r="A119" s="2" t="inlineStr">
        <is>
          <t>88</t>
        </is>
      </c>
      <c r="B119" s="2" t="inlineStr">
        <is>
          <t>Enterālās barošanas produkts pacientiem ar izgulējumiem, apdegumiem un plašām brūcēm. Šķidra diētiska pārtika, satur arginīnu. Enerģētiskā vērtība 1.0</t>
        </is>
      </c>
      <c r="C119" s="2" t="inlineStr">
        <is>
          <t>nutrition</t>
        </is>
      </c>
      <c r="D119" s="2" t="n">
        <v>3</v>
      </c>
      <c r="E119" s="2" t="inlineStr">
        <is>
          <t>Isosource Standard 1000 ml</t>
        </is>
      </c>
      <c r="F119" s="4" t="inlineStr">
        <is>
          <t>NON_COMPLIANT</t>
        </is>
      </c>
      <c r="G119" s="2" t="n">
        <v>0.556</v>
      </c>
      <c r="H119" s="2" t="n">
        <v>5</v>
      </c>
      <c r="I119" s="2" t="n">
        <v>2</v>
      </c>
      <c r="J119" s="2" t="n">
        <v>2</v>
      </c>
      <c r="K119" s="2" t="inlineStr">
        <is>
          <t>protein: 4.0 g/100ml vs = 5.5 g/100ml; carbohydrates: 13.8 g/100ml vs = 12.5 g/100ml</t>
        </is>
      </c>
      <c r="L119" s="2" t="inlineStr">
        <is>
          <t>l_arginine; contains_arginine</t>
        </is>
      </c>
      <c r="M119" s="2" t="inlineStr">
        <is>
          <t>FAIL protein: 4.0 does not satisfy = 5.5; FAIL carbohydrates: 13.8 does not satisfy = 12.5; UNKNOWN l_arginine: Product has no value for 'l_arginine'; UNKNOWN contains_arginine: Cannot determine 'contains_arginine' for this product</t>
        </is>
      </c>
    </row>
    <row r="120">
      <c r="A120" s="2" t="inlineStr">
        <is>
          <t>88</t>
        </is>
      </c>
      <c r="B120" s="2" t="inlineStr">
        <is>
          <t>Enterālās barošanas produkts pacientiem ar izgulējumiem, apdegumiem un plašām brūcēm. Šķidra diētiska pārtika, satur arginīnu. Enerģētiskā vērtība 1.0</t>
        </is>
      </c>
      <c r="C120" s="2" t="inlineStr">
        <is>
          <t>nutrition</t>
        </is>
      </c>
      <c r="D120" s="2" t="n">
        <v>4</v>
      </c>
      <c r="E120" s="2" t="inlineStr">
        <is>
          <t>Isosource Standard Fibre 500 ml</t>
        </is>
      </c>
      <c r="F120" s="4" t="inlineStr">
        <is>
          <t>NON_COMPLIANT</t>
        </is>
      </c>
      <c r="G120" s="2" t="n">
        <v>0.556</v>
      </c>
      <c r="H120" s="2" t="n">
        <v>5</v>
      </c>
      <c r="I120" s="2" t="n">
        <v>2</v>
      </c>
      <c r="J120" s="2" t="n">
        <v>2</v>
      </c>
      <c r="K120" s="2" t="inlineStr">
        <is>
          <t>protein: 4.0 g/100ml vs = 5.5 g/100ml; volume: 500.0 ml vs = 1000.0 ml</t>
        </is>
      </c>
      <c r="L120" s="2" t="inlineStr">
        <is>
          <t>l_arginine; contains_arginine</t>
        </is>
      </c>
      <c r="M120" s="2" t="inlineStr">
        <is>
          <t>FAIL protein: 4.0 does not satisfy = 5.5; UNKNOWN l_arginine: Product has no value for 'l_arginine'; UNKNOWN contains_arginine: Cannot determine 'contains_arginine' for this product; FAIL volume: 500.0 ml != 1000.0 ml</t>
        </is>
      </c>
    </row>
    <row r="121">
      <c r="A121" s="2" t="inlineStr">
        <is>
          <t>88</t>
        </is>
      </c>
      <c r="B121" s="2" t="inlineStr">
        <is>
          <t>Enterālās barošanas produkts pacientiem ar izgulējumiem, apdegumiem un plašām brūcēm. Šķidra diētiska pārtika, satur arginīnu. Enerģētiskā vērtība 1.0</t>
        </is>
      </c>
      <c r="C121" s="2" t="inlineStr">
        <is>
          <t>nutrition</t>
        </is>
      </c>
      <c r="D121" s="2" t="n">
        <v>5</v>
      </c>
      <c r="E121" s="2" t="inlineStr">
        <is>
          <t>Peptamen 500 ml</t>
        </is>
      </c>
      <c r="F121" s="4" t="inlineStr">
        <is>
          <t>NON_COMPLIANT</t>
        </is>
      </c>
      <c r="G121" s="2" t="n">
        <v>0.556</v>
      </c>
      <c r="H121" s="2" t="n">
        <v>5</v>
      </c>
      <c r="I121" s="2" t="n">
        <v>2</v>
      </c>
      <c r="J121" s="2" t="n">
        <v>2</v>
      </c>
      <c r="K121" s="2" t="inlineStr">
        <is>
          <t>protein: 4.0 g/100ml vs = 5.5 g/100ml; volume: 500.0 ml vs = 1000.0 ml</t>
        </is>
      </c>
      <c r="L121" s="2" t="inlineStr">
        <is>
          <t>l_arginine; contains_arginine</t>
        </is>
      </c>
      <c r="M121" s="2" t="inlineStr">
        <is>
          <t>FAIL protein: 4.0 does not satisfy = 5.5; UNKNOWN l_arginine: Product has no value for 'l_arginine'; UNKNOWN contains_arginine: Cannot determine 'contains_arginine' for this product; FAIL volume: 500.0 ml != 1000.0 ml</t>
        </is>
      </c>
    </row>
    <row r="122">
      <c r="A122" s="2" t="inlineStr">
        <is>
          <t>89</t>
        </is>
      </c>
      <c r="B122" s="2" t="inlineStr">
        <is>
          <t>Enterālās barošanas produkts pacientiem ar izgulējumiem, apdegumiem un plašām brūcēm. Šķidra diētiska pārtika, satur arginīnu. Enerģētiskā vērtība 1-1</t>
        </is>
      </c>
      <c r="C122" s="2" t="inlineStr">
        <is>
          <t>nutrition</t>
        </is>
      </c>
      <c r="D122" s="2" t="n">
        <v>1</v>
      </c>
      <c r="E122" s="2" t="inlineStr">
        <is>
          <t>Impact Enteral 500 ml</t>
        </is>
      </c>
      <c r="F122" s="3" t="inlineStr">
        <is>
          <t>PARTIALLY_COMPLIANT</t>
        </is>
      </c>
      <c r="G122" s="2" t="n">
        <v>0.889</v>
      </c>
      <c r="H122" s="2" t="n">
        <v>8</v>
      </c>
      <c r="I122" s="2" t="n">
        <v>0</v>
      </c>
      <c r="J122" s="2" t="n">
        <v>1</v>
      </c>
      <c r="K122" s="2" t="inlineStr"/>
      <c r="L122" s="2" t="inlineStr">
        <is>
          <t>contains_arginine</t>
        </is>
      </c>
      <c r="M122" s="2" t="inlineStr">
        <is>
          <t>UNKNOWN contains_arginine: Cannot determine 'contains_arginine' for this product</t>
        </is>
      </c>
    </row>
    <row r="123">
      <c r="A123" s="2" t="inlineStr">
        <is>
          <t>89</t>
        </is>
      </c>
      <c r="B123" s="2" t="inlineStr">
        <is>
          <t>Enterālās barošanas produkts pacientiem ar izgulējumiem, apdegumiem un plašām brūcēm. Šķidra diētiska pārtika, satur arginīnu. Enerģētiskā vērtība 1-1</t>
        </is>
      </c>
      <c r="C123" s="2" t="inlineStr">
        <is>
          <t>nutrition</t>
        </is>
      </c>
      <c r="D123" s="2" t="n">
        <v>2</v>
      </c>
      <c r="E123" s="2" t="inlineStr">
        <is>
          <t>Isosource Standard Fibre 500 ml</t>
        </is>
      </c>
      <c r="F123" s="4" t="inlineStr">
        <is>
          <t>NON_COMPLIANT</t>
        </is>
      </c>
      <c r="G123" s="2" t="n">
        <v>0.667</v>
      </c>
      <c r="H123" s="2" t="n">
        <v>6</v>
      </c>
      <c r="I123" s="2" t="n">
        <v>1</v>
      </c>
      <c r="J123" s="2" t="n">
        <v>2</v>
      </c>
      <c r="K123" s="2" t="inlineStr">
        <is>
          <t>protein: 4.0 g/100ml vs 5.5-5.6 g/100ml</t>
        </is>
      </c>
      <c r="L123" s="2" t="inlineStr">
        <is>
          <t>l_arginine; contains_arginine</t>
        </is>
      </c>
      <c r="M123" s="2" t="inlineStr">
        <is>
          <t>FAIL protein: 4.0 outside range 5.5-5.6; UNKNOWN l_arginine: Product has no value for 'l_arginine'; UNKNOWN contains_arginine: Cannot determine 'contains_arginine' for this product</t>
        </is>
      </c>
    </row>
    <row r="124">
      <c r="A124" s="2" t="inlineStr">
        <is>
          <t>89</t>
        </is>
      </c>
      <c r="B124" s="2" t="inlineStr">
        <is>
          <t>Enterālās barošanas produkts pacientiem ar izgulējumiem, apdegumiem un plašām brūcēm. Šķidra diētiska pārtika, satur arginīnu. Enerģētiskā vērtība 1-1</t>
        </is>
      </c>
      <c r="C124" s="2" t="inlineStr">
        <is>
          <t>nutrition</t>
        </is>
      </c>
      <c r="D124" s="2" t="n">
        <v>3</v>
      </c>
      <c r="E124" s="2" t="inlineStr">
        <is>
          <t>Peptamen 500 ml</t>
        </is>
      </c>
      <c r="F124" s="4" t="inlineStr">
        <is>
          <t>NON_COMPLIANT</t>
        </is>
      </c>
      <c r="G124" s="2" t="n">
        <v>0.667</v>
      </c>
      <c r="H124" s="2" t="n">
        <v>6</v>
      </c>
      <c r="I124" s="2" t="n">
        <v>1</v>
      </c>
      <c r="J124" s="2" t="n">
        <v>2</v>
      </c>
      <c r="K124" s="2" t="inlineStr">
        <is>
          <t>protein: 4.0 g/100ml vs 5.5-5.6 g/100ml</t>
        </is>
      </c>
      <c r="L124" s="2" t="inlineStr">
        <is>
          <t>l_arginine; contains_arginine</t>
        </is>
      </c>
      <c r="M124" s="2" t="inlineStr">
        <is>
          <t>FAIL protein: 4.0 outside range 5.5-5.6; UNKNOWN l_arginine: Product has no value for 'l_arginine'; UNKNOWN contains_arginine: Cannot determine 'contains_arginine' for this product</t>
        </is>
      </c>
    </row>
    <row r="125">
      <c r="A125" s="2" t="inlineStr">
        <is>
          <t>89</t>
        </is>
      </c>
      <c r="B125" s="2" t="inlineStr">
        <is>
          <t>Enterālās barošanas produkts pacientiem ar izgulējumiem, apdegumiem un plašām brūcēm. Šķidra diētiska pārtika, satur arginīnu. Enerģētiskā vērtība 1-1</t>
        </is>
      </c>
      <c r="C125" s="2" t="inlineStr">
        <is>
          <t>nutrition</t>
        </is>
      </c>
      <c r="D125" s="2" t="n">
        <v>4</v>
      </c>
      <c r="E125" s="2" t="inlineStr">
        <is>
          <t>Isosource Standard 500 ml</t>
        </is>
      </c>
      <c r="F125" s="4" t="inlineStr">
        <is>
          <t>NON_COMPLIANT</t>
        </is>
      </c>
      <c r="G125" s="2" t="n">
        <v>0.556</v>
      </c>
      <c r="H125" s="2" t="n">
        <v>5</v>
      </c>
      <c r="I125" s="2" t="n">
        <v>2</v>
      </c>
      <c r="J125" s="2" t="n">
        <v>2</v>
      </c>
      <c r="K125" s="2" t="inlineStr">
        <is>
          <t>protein: 4.0 g/100ml vs 5.5-5.6 g/100ml; carbohydrates: 13.8 g/100ml vs 12.5-13.4 g/100ml</t>
        </is>
      </c>
      <c r="L125" s="2" t="inlineStr">
        <is>
          <t>l_arginine; contains_arginine</t>
        </is>
      </c>
      <c r="M125" s="2" t="inlineStr">
        <is>
          <t>FAIL protein: 4.0 outside range 5.5-5.6; FAIL carbohydrates: 13.8 outside range 12.5-13.4; UNKNOWN l_arginine: Product has no value for 'l_arginine'; UNKNOWN contains_arginine: Cannot determine 'contains_arginine' for this product</t>
        </is>
      </c>
    </row>
    <row r="126">
      <c r="A126" s="2" t="inlineStr">
        <is>
          <t>89</t>
        </is>
      </c>
      <c r="B126" s="2" t="inlineStr">
        <is>
          <t>Enterālās barošanas produkts pacientiem ar izgulējumiem, apdegumiem un plašām brūcēm. Šķidra diētiska pārtika, satur arginīnu. Enerģētiskā vērtība 1-1</t>
        </is>
      </c>
      <c r="C126" s="2" t="inlineStr">
        <is>
          <t>nutrition</t>
        </is>
      </c>
      <c r="D126" s="2" t="n">
        <v>5</v>
      </c>
      <c r="E126" s="2" t="inlineStr">
        <is>
          <t>Isosource Standard Fibre 1000 ml</t>
        </is>
      </c>
      <c r="F126" s="4" t="inlineStr">
        <is>
          <t>NON_COMPLIANT</t>
        </is>
      </c>
      <c r="G126" s="2" t="n">
        <v>0.556</v>
      </c>
      <c r="H126" s="2" t="n">
        <v>5</v>
      </c>
      <c r="I126" s="2" t="n">
        <v>2</v>
      </c>
      <c r="J126" s="2" t="n">
        <v>2</v>
      </c>
      <c r="K126" s="2" t="inlineStr">
        <is>
          <t>protein: 4.0 g/100ml vs 5.5-5.6 g/100ml; volume: 1000.0 ml vs = 500.0 ml</t>
        </is>
      </c>
      <c r="L126" s="2" t="inlineStr">
        <is>
          <t>l_arginine; contains_arginine</t>
        </is>
      </c>
      <c r="M126" s="2" t="inlineStr">
        <is>
          <t>FAIL protein: 4.0 outside range 5.5-5.6; UNKNOWN l_arginine: Product has no value for 'l_arginine'; UNKNOWN contains_arginine: Cannot determine 'contains_arginine' for this product; FAIL volume: 1000.0 ml != 500.0 ml</t>
        </is>
      </c>
    </row>
    <row r="127">
      <c r="A127" s="2" t="inlineStr">
        <is>
          <t>90</t>
        </is>
      </c>
      <c r="B127" s="2" t="inlineStr">
        <is>
          <t>Enterālās barošanas produkts pacientiem ar normālo vielmaiņu. Pilnvērtīga, sabalansēta, diētiska pārtika bez šķiedrvielām, laktozes un glutēna pacient</t>
        </is>
      </c>
      <c r="C127" s="2" t="inlineStr">
        <is>
          <t>nutrition</t>
        </is>
      </c>
      <c r="D127" s="2" t="n">
        <v>1</v>
      </c>
      <c r="E127" s="2" t="inlineStr">
        <is>
          <t>Isosource Standard 500 ml</t>
        </is>
      </c>
      <c r="F127" s="4" t="inlineStr">
        <is>
          <t>NON_COMPLIANT</t>
        </is>
      </c>
      <c r="G127" s="2" t="n">
        <v>0.625</v>
      </c>
      <c r="H127" s="2" t="n">
        <v>5</v>
      </c>
      <c r="I127" s="2" t="n">
        <v>1</v>
      </c>
      <c r="J127" s="2" t="n">
        <v>2</v>
      </c>
      <c r="K127" s="2" t="inlineStr">
        <is>
          <t>formulation: liquid vs powder</t>
        </is>
      </c>
      <c r="L127" s="2" t="inlineStr">
        <is>
          <t>nutritionally_complete; volume</t>
        </is>
      </c>
      <c r="M127" s="2" t="inlineStr">
        <is>
          <t>UNKNOWN nutritionally_complete: Cannot determine 'nutritionally_complete' for this product; FAIL formulation: 'liquid' != 'powder'; UNKNOWN volume: Not comparable: product in ml, requirement in g</t>
        </is>
      </c>
    </row>
    <row r="128">
      <c r="A128" s="2" t="inlineStr">
        <is>
          <t>90</t>
        </is>
      </c>
      <c r="B128" s="2" t="inlineStr">
        <is>
          <t>Enterālās barošanas produkts pacientiem ar normālo vielmaiņu. Pilnvērtīga, sabalansēta, diētiska pārtika bez šķiedrvielām, laktozes un glutēna pacient</t>
        </is>
      </c>
      <c r="C128" s="2" t="inlineStr">
        <is>
          <t>nutrition</t>
        </is>
      </c>
      <c r="D128" s="2" t="n">
        <v>2</v>
      </c>
      <c r="E128" s="2" t="inlineStr">
        <is>
          <t>Isosource Standard 1000 ml</t>
        </is>
      </c>
      <c r="F128" s="4" t="inlineStr">
        <is>
          <t>NON_COMPLIANT</t>
        </is>
      </c>
      <c r="G128" s="2" t="n">
        <v>0.625</v>
      </c>
      <c r="H128" s="2" t="n">
        <v>5</v>
      </c>
      <c r="I128" s="2" t="n">
        <v>1</v>
      </c>
      <c r="J128" s="2" t="n">
        <v>2</v>
      </c>
      <c r="K128" s="2" t="inlineStr">
        <is>
          <t>formulation: liquid vs powder</t>
        </is>
      </c>
      <c r="L128" s="2" t="inlineStr">
        <is>
          <t>nutritionally_complete; volume</t>
        </is>
      </c>
      <c r="M128" s="2" t="inlineStr">
        <is>
          <t>UNKNOWN nutritionally_complete: Cannot determine 'nutritionally_complete' for this product; FAIL formulation: 'liquid' != 'powder'; UNKNOWN volume: Not comparable: product in ml, requirement in g</t>
        </is>
      </c>
    </row>
    <row r="129">
      <c r="A129" s="2" t="inlineStr">
        <is>
          <t>90</t>
        </is>
      </c>
      <c r="B129" s="2" t="inlineStr">
        <is>
          <t>Enterālās barošanas produkts pacientiem ar normālo vielmaiņu. Pilnvērtīga, sabalansēta, diētiska pārtika bez šķiedrvielām, laktozes un glutēna pacient</t>
        </is>
      </c>
      <c r="C129" s="2" t="inlineStr">
        <is>
          <t>nutrition</t>
        </is>
      </c>
      <c r="D129" s="2" t="n">
        <v>3</v>
      </c>
      <c r="E129" s="2" t="inlineStr">
        <is>
          <t>Isosource Junior 500 ml</t>
        </is>
      </c>
      <c r="F129" s="4" t="inlineStr">
        <is>
          <t>NON_COMPLIANT</t>
        </is>
      </c>
      <c r="G129" s="2" t="n">
        <v>0.625</v>
      </c>
      <c r="H129" s="2" t="n">
        <v>5</v>
      </c>
      <c r="I129" s="2" t="n">
        <v>1</v>
      </c>
      <c r="J129" s="2" t="n">
        <v>2</v>
      </c>
      <c r="K129" s="2" t="inlineStr">
        <is>
          <t>formulation: liquid vs powder</t>
        </is>
      </c>
      <c r="L129" s="2" t="inlineStr">
        <is>
          <t>nutritionally_complete; volume</t>
        </is>
      </c>
      <c r="M129" s="2" t="inlineStr">
        <is>
          <t>UNKNOWN nutritionally_complete: Cannot determine 'nutritionally_complete' for this product; FAIL formulation: 'liquid' != 'powder'; UNKNOWN volume: Not comparable: product in ml, requirement in g</t>
        </is>
      </c>
    </row>
    <row r="130">
      <c r="A130" s="2" t="inlineStr">
        <is>
          <t>90</t>
        </is>
      </c>
      <c r="B130" s="2" t="inlineStr">
        <is>
          <t>Enterālās barošanas produkts pacientiem ar normālo vielmaiņu. Pilnvērtīga, sabalansēta, diētiska pārtika bez šķiedrvielām, laktozes un glutēna pacient</t>
        </is>
      </c>
      <c r="C130" s="2" t="inlineStr">
        <is>
          <t>nutrition</t>
        </is>
      </c>
      <c r="D130" s="2" t="n">
        <v>4</v>
      </c>
      <c r="E130" s="2" t="inlineStr">
        <is>
          <t>Peptamen 500 ml</t>
        </is>
      </c>
      <c r="F130" s="4" t="inlineStr">
        <is>
          <t>NON_COMPLIANT</t>
        </is>
      </c>
      <c r="G130" s="2" t="n">
        <v>0.625</v>
      </c>
      <c r="H130" s="2" t="n">
        <v>5</v>
      </c>
      <c r="I130" s="2" t="n">
        <v>1</v>
      </c>
      <c r="J130" s="2" t="n">
        <v>2</v>
      </c>
      <c r="K130" s="2" t="inlineStr">
        <is>
          <t>formulation: liquid vs powder</t>
        </is>
      </c>
      <c r="L130" s="2" t="inlineStr">
        <is>
          <t>nutritionally_complete; volume</t>
        </is>
      </c>
      <c r="M130" s="2" t="inlineStr">
        <is>
          <t>UNKNOWN nutritionally_complete: Cannot determine 'nutritionally_complete' for this product; FAIL formulation: 'liquid' != 'powder'; UNKNOWN volume: Not comparable: product in ml, requirement in g</t>
        </is>
      </c>
    </row>
    <row r="131">
      <c r="A131" s="2" t="inlineStr">
        <is>
          <t>90</t>
        </is>
      </c>
      <c r="B131" s="2" t="inlineStr">
        <is>
          <t>Enterālās barošanas produkts pacientiem ar normālo vielmaiņu. Pilnvērtīga, sabalansēta, diētiska pārtika bez šķiedrvielām, laktozes un glutēna pacient</t>
        </is>
      </c>
      <c r="C131" s="2" t="inlineStr">
        <is>
          <t>nutrition</t>
        </is>
      </c>
      <c r="D131" s="2" t="n">
        <v>5</v>
      </c>
      <c r="E131" s="2" t="inlineStr">
        <is>
          <t>Peptamen Junior 500 ml</t>
        </is>
      </c>
      <c r="F131" s="4" t="inlineStr">
        <is>
          <t>NON_COMPLIANT</t>
        </is>
      </c>
      <c r="G131" s="2" t="n">
        <v>0.625</v>
      </c>
      <c r="H131" s="2" t="n">
        <v>5</v>
      </c>
      <c r="I131" s="2" t="n">
        <v>1</v>
      </c>
      <c r="J131" s="2" t="n">
        <v>2</v>
      </c>
      <c r="K131" s="2" t="inlineStr">
        <is>
          <t>formulation: liquid vs powder</t>
        </is>
      </c>
      <c r="L131" s="2" t="inlineStr">
        <is>
          <t>nutritionally_complete; volume</t>
        </is>
      </c>
      <c r="M131" s="2" t="inlineStr">
        <is>
          <t>UNKNOWN nutritionally_complete: Cannot determine 'nutritionally_complete' for this product; FAIL formulation: 'liquid' != 'powder'; UNKNOWN volume: Not comparable: product in ml, requirement in g</t>
        </is>
      </c>
    </row>
    <row r="132">
      <c r="A132" s="2" t="inlineStr">
        <is>
          <t>91</t>
        </is>
      </c>
      <c r="B132" s="2" t="inlineStr">
        <is>
          <t>Enterālās barošanas produkts pulvera veidā ar augstu proteīna saturu (lielu olbaltumvielu, kalcija un mazu tauku saturu), bez glutēna. Enerģētiskā vēr</t>
        </is>
      </c>
      <c r="C132" s="2" t="inlineStr">
        <is>
          <t>nutrition</t>
        </is>
      </c>
      <c r="D132" s="2" t="n">
        <v>1</v>
      </c>
      <c r="E132" s="2" t="inlineStr">
        <is>
          <t>Resource Instant Protein powder 400g</t>
        </is>
      </c>
      <c r="F132" s="4" t="inlineStr">
        <is>
          <t>NON_COMPLIANT</t>
        </is>
      </c>
      <c r="G132" s="2" t="n">
        <v>0.5</v>
      </c>
      <c r="H132" s="2" t="n">
        <v>4</v>
      </c>
      <c r="I132" s="2" t="n">
        <v>4</v>
      </c>
      <c r="J132" s="2" t="n">
        <v>0</v>
      </c>
      <c r="K132" s="2" t="inlineStr">
        <is>
          <t>fat: 0.45 g/100g vs = 1.6 g/100g; carbohydrates: 0.5 g/100g vs = 1.2 g/100g; route: oral vs enteral; volume: 400.0 ml vs = 225.0 ml</t>
        </is>
      </c>
      <c r="L132" s="2" t="inlineStr"/>
      <c r="M132" s="2" t="inlineStr">
        <is>
          <t>FAIL fat: 0.45 does not satisfy = 1.6; FAIL carbohydrates: 0.5 does not satisfy = 1.2; FAIL route: 'oral' != 'enteral'; FAIL volume: 400.0 ml != 225.0 ml</t>
        </is>
      </c>
    </row>
    <row r="133">
      <c r="A133" s="2" t="inlineStr">
        <is>
          <t>91</t>
        </is>
      </c>
      <c r="B133" s="2" t="inlineStr">
        <is>
          <t>Enterālās barošanas produkts pulvera veidā ar augstu proteīna saturu (lielu olbaltumvielu, kalcija un mazu tauku saturu), bez glutēna. Enerģētiskā vēr</t>
        </is>
      </c>
      <c r="C133" s="2" t="inlineStr">
        <is>
          <t>nutrition</t>
        </is>
      </c>
      <c r="D133" s="2" t="n">
        <v>2</v>
      </c>
      <c r="E133" s="2" t="inlineStr">
        <is>
          <t>Resource Glutamin 20x5g</t>
        </is>
      </c>
      <c r="F133" s="4" t="inlineStr">
        <is>
          <t>NON_COMPLIANT</t>
        </is>
      </c>
      <c r="G133" s="2" t="n">
        <v>0.375</v>
      </c>
      <c r="H133" s="2" t="n">
        <v>3</v>
      </c>
      <c r="I133" s="2" t="n">
        <v>3</v>
      </c>
      <c r="J133" s="2" t="n">
        <v>2</v>
      </c>
      <c r="K133" s="2" t="inlineStr">
        <is>
          <t>protein: 100.0 g/100g vs = 87.2 g/100g; route: oral vs enteral; volume: 100.0 ml vs = 225.0 ml</t>
        </is>
      </c>
      <c r="L133" s="2" t="inlineStr">
        <is>
          <t>fat; carbohydrates</t>
        </is>
      </c>
      <c r="M133" s="2" t="inlineStr">
        <is>
          <t>FAIL protein: 100.0 does not satisfy = 87.2; UNKNOWN fat: Product has no value for 'fat'; UNKNOWN carbohydrates: Product has no value for 'carbohydrates'; FAIL route: 'oral' != 'enteral'; FAIL volume: 100.0 ml != 225.0 ml</t>
        </is>
      </c>
    </row>
    <row r="134">
      <c r="A134" s="2" t="inlineStr">
        <is>
          <t>91</t>
        </is>
      </c>
      <c r="B134" s="2" t="inlineStr">
        <is>
          <t>Enterālās barošanas produkts pulvera veidā ar augstu proteīna saturu (lielu olbaltumvielu, kalcija un mazu tauku saturu), bez glutēna. Enerģētiskā vēr</t>
        </is>
      </c>
      <c r="C134" s="2" t="inlineStr">
        <is>
          <t>nutrition</t>
        </is>
      </c>
      <c r="D134" s="2" t="n">
        <v>3</v>
      </c>
      <c r="E134" s="2" t="inlineStr">
        <is>
          <t>Isosource Standard 500 ml</t>
        </is>
      </c>
      <c r="F134" s="4" t="inlineStr">
        <is>
          <t>NON_COMPLIANT</t>
        </is>
      </c>
      <c r="G134" s="2" t="n">
        <v>0.25</v>
      </c>
      <c r="H134" s="2" t="n">
        <v>2</v>
      </c>
      <c r="I134" s="2" t="n">
        <v>1</v>
      </c>
      <c r="J134" s="2" t="n">
        <v>5</v>
      </c>
      <c r="K134" s="2" t="inlineStr">
        <is>
          <t>formulation: liquid vs powder</t>
        </is>
      </c>
      <c r="L134" s="2" t="inlineStr">
        <is>
          <t>energy; protein; fat; carbohydrates; volume</t>
        </is>
      </c>
      <c r="M134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formulation: 'liquid' != 'powder'; UNKNOWN volume: Not comparable: product in ml, requirement in g</t>
        </is>
      </c>
    </row>
    <row r="135">
      <c r="A135" s="2" t="inlineStr">
        <is>
          <t>91</t>
        </is>
      </c>
      <c r="B135" s="2" t="inlineStr">
        <is>
          <t>Enterālās barošanas produkts pulvera veidā ar augstu proteīna saturu (lielu olbaltumvielu, kalcija un mazu tauku saturu), bez glutēna. Enerģētiskā vēr</t>
        </is>
      </c>
      <c r="C135" s="2" t="inlineStr">
        <is>
          <t>nutrition</t>
        </is>
      </c>
      <c r="D135" s="2" t="n">
        <v>4</v>
      </c>
      <c r="E135" s="2" t="inlineStr">
        <is>
          <t>Isosource Standard 1000 ml</t>
        </is>
      </c>
      <c r="F135" s="4" t="inlineStr">
        <is>
          <t>NON_COMPLIANT</t>
        </is>
      </c>
      <c r="G135" s="2" t="n">
        <v>0.25</v>
      </c>
      <c r="H135" s="2" t="n">
        <v>2</v>
      </c>
      <c r="I135" s="2" t="n">
        <v>1</v>
      </c>
      <c r="J135" s="2" t="n">
        <v>5</v>
      </c>
      <c r="K135" s="2" t="inlineStr">
        <is>
          <t>formulation: liquid vs powder</t>
        </is>
      </c>
      <c r="L135" s="2" t="inlineStr">
        <is>
          <t>energy; protein; fat; carbohydrates; volume</t>
        </is>
      </c>
      <c r="M135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formulation: 'liquid' != 'powder'; UNKNOWN volume: Not comparable: product in ml, requirement in g</t>
        </is>
      </c>
    </row>
    <row r="136">
      <c r="A136" s="2" t="inlineStr">
        <is>
          <t>91</t>
        </is>
      </c>
      <c r="B136" s="2" t="inlineStr">
        <is>
          <t>Enterālās barošanas produkts pulvera veidā ar augstu proteīna saturu (lielu olbaltumvielu, kalcija un mazu tauku saturu), bez glutēna. Enerģētiskā vēr</t>
        </is>
      </c>
      <c r="C136" s="2" t="inlineStr">
        <is>
          <t>nutrition</t>
        </is>
      </c>
      <c r="D136" s="2" t="n">
        <v>5</v>
      </c>
      <c r="E136" s="2" t="inlineStr">
        <is>
          <t>Isosource Standard Fibre 500 ml</t>
        </is>
      </c>
      <c r="F136" s="4" t="inlineStr">
        <is>
          <t>NON_COMPLIANT</t>
        </is>
      </c>
      <c r="G136" s="2" t="n">
        <v>0.25</v>
      </c>
      <c r="H136" s="2" t="n">
        <v>2</v>
      </c>
      <c r="I136" s="2" t="n">
        <v>1</v>
      </c>
      <c r="J136" s="2" t="n">
        <v>5</v>
      </c>
      <c r="K136" s="2" t="inlineStr">
        <is>
          <t>formulation: liquid vs powder</t>
        </is>
      </c>
      <c r="L136" s="2" t="inlineStr">
        <is>
          <t>energy; protein; fat; carbohydrates; volume</t>
        </is>
      </c>
      <c r="M136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formulation: 'liquid' != 'powder'; UNKNOWN volume: Not comparable: product in ml, requirement in g</t>
        </is>
      </c>
    </row>
    <row r="137">
      <c r="A137" s="2" t="inlineStr">
        <is>
          <t>92</t>
        </is>
      </c>
      <c r="B137" s="2" t="inlineStr">
        <is>
          <t>Enterālās barošanas produkts pulvera veidā pacientiem ar Krona slimību. Enerģētiskā vērtība 493 kcal / 100 g. Uzturvielu saturs 100g: olbaltumvielas 1</t>
        </is>
      </c>
      <c r="C137" s="2" t="inlineStr">
        <is>
          <t>nutrition</t>
        </is>
      </c>
      <c r="D137" s="2" t="n">
        <v>1</v>
      </c>
      <c r="E137" s="2" t="inlineStr">
        <is>
          <t>Modulen IBD powder 400g</t>
        </is>
      </c>
      <c r="F137" s="4" t="inlineStr">
        <is>
          <t>NON_COMPLIANT</t>
        </is>
      </c>
      <c r="G137" s="2" t="n">
        <v>0.857</v>
      </c>
      <c r="H137" s="2" t="n">
        <v>6</v>
      </c>
      <c r="I137" s="2" t="n">
        <v>1</v>
      </c>
      <c r="J137" s="2" t="n">
        <v>0</v>
      </c>
      <c r="K137" s="2" t="inlineStr">
        <is>
          <t>route: oral vs enteral</t>
        </is>
      </c>
      <c r="L137" s="2" t="inlineStr"/>
      <c r="M137" s="2" t="inlineStr">
        <is>
          <t>FAIL route: 'oral' != 'enteral'</t>
        </is>
      </c>
    </row>
    <row r="138">
      <c r="A138" s="2" t="inlineStr">
        <is>
          <t>92</t>
        </is>
      </c>
      <c r="B138" s="2" t="inlineStr">
        <is>
          <t>Enterālās barošanas produkts pulvera veidā pacientiem ar Krona slimību. Enerģētiskā vērtība 493 kcal / 100 g. Uzturvielu saturs 100g: olbaltumvielas 1</t>
        </is>
      </c>
      <c r="C138" s="2" t="inlineStr">
        <is>
          <t>nutrition</t>
        </is>
      </c>
      <c r="D138" s="2" t="n">
        <v>2</v>
      </c>
      <c r="E138" s="2" t="inlineStr">
        <is>
          <t>Resource Junior powder 400g</t>
        </is>
      </c>
      <c r="F138" s="4" t="inlineStr">
        <is>
          <t>NON_COMPLIANT</t>
        </is>
      </c>
      <c r="G138" s="2" t="n">
        <v>0.429</v>
      </c>
      <c r="H138" s="2" t="n">
        <v>3</v>
      </c>
      <c r="I138" s="2" t="n">
        <v>4</v>
      </c>
      <c r="J138" s="2" t="n">
        <v>0</v>
      </c>
      <c r="K138" s="2" t="inlineStr">
        <is>
          <t>protein: 13.9 g/100g vs = 17.5 g/100g; fat: 20.0 g/100g vs = 23.0 g/100g; carbohydrates: 60.7 g/100g vs = 54.0 g/100g; route: oral vs enteral</t>
        </is>
      </c>
      <c r="L138" s="2" t="inlineStr"/>
      <c r="M138" s="2" t="inlineStr">
        <is>
          <t>FAIL protein: 13.9 does not satisfy = 17.5; FAIL fat: 20.0 does not satisfy = 23.0; FAIL carbohydrates: 60.7 does not satisfy = 54.0; FAIL route: 'oral' != 'enteral'</t>
        </is>
      </c>
    </row>
    <row r="139">
      <c r="A139" s="2" t="inlineStr">
        <is>
          <t>92</t>
        </is>
      </c>
      <c r="B139" s="2" t="inlineStr">
        <is>
          <t>Enterālās barošanas produkts pulvera veidā pacientiem ar Krona slimību. Enerģētiskā vērtība 493 kcal / 100 g. Uzturvielu saturs 100g: olbaltumvielas 1</t>
        </is>
      </c>
      <c r="C139" s="2" t="inlineStr">
        <is>
          <t>nutrition</t>
        </is>
      </c>
      <c r="D139" s="2" t="n">
        <v>3</v>
      </c>
      <c r="E139" s="2" t="inlineStr">
        <is>
          <t>Althera HMO powder 400g</t>
        </is>
      </c>
      <c r="F139" s="4" t="inlineStr">
        <is>
          <t>NON_COMPLIANT</t>
        </is>
      </c>
      <c r="G139" s="2" t="n">
        <v>0.286</v>
      </c>
      <c r="H139" s="2" t="n">
        <v>2</v>
      </c>
      <c r="I139" s="2" t="n">
        <v>1</v>
      </c>
      <c r="J139" s="2" t="n">
        <v>4</v>
      </c>
      <c r="K139" s="2" t="inlineStr">
        <is>
          <t>route: oral vs enteral</t>
        </is>
      </c>
      <c r="L139" s="2" t="inlineStr">
        <is>
          <t>energy; protein; fat; carbohydrates</t>
        </is>
      </c>
      <c r="M139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route: 'oral' != 'enteral'</t>
        </is>
      </c>
    </row>
    <row r="140">
      <c r="A140" s="2" t="inlineStr">
        <is>
          <t>92</t>
        </is>
      </c>
      <c r="B140" s="2" t="inlineStr">
        <is>
          <t>Enterālās barošanas produkts pulvera veidā pacientiem ar Krona slimību. Enerģētiskā vērtība 493 kcal / 100 g. Uzturvielu saturs 100g: olbaltumvielas 1</t>
        </is>
      </c>
      <c r="C140" s="2" t="inlineStr">
        <is>
          <t>nutrition</t>
        </is>
      </c>
      <c r="D140" s="2" t="n">
        <v>4</v>
      </c>
      <c r="E140" s="2" t="inlineStr">
        <is>
          <t>Alfamino HMO powder 400g</t>
        </is>
      </c>
      <c r="F140" s="4" t="inlineStr">
        <is>
          <t>NON_COMPLIANT</t>
        </is>
      </c>
      <c r="G140" s="2" t="n">
        <v>0.286</v>
      </c>
      <c r="H140" s="2" t="n">
        <v>2</v>
      </c>
      <c r="I140" s="2" t="n">
        <v>1</v>
      </c>
      <c r="J140" s="2" t="n">
        <v>4</v>
      </c>
      <c r="K140" s="2" t="inlineStr">
        <is>
          <t>route: oral vs enteral</t>
        </is>
      </c>
      <c r="L140" s="2" t="inlineStr">
        <is>
          <t>energy; protein; fat; carbohydrates</t>
        </is>
      </c>
      <c r="M140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route: 'oral' != 'enteral'</t>
        </is>
      </c>
    </row>
    <row r="141">
      <c r="A141" s="2" t="inlineStr">
        <is>
          <t>92</t>
        </is>
      </c>
      <c r="B141" s="2" t="inlineStr">
        <is>
          <t>Enterālās barošanas produkts pulvera veidā pacientiem ar Krona slimību. Enerģētiskā vērtība 493 kcal / 100 g. Uzturvielu saturs 100g: olbaltumvielas 1</t>
        </is>
      </c>
      <c r="C141" s="2" t="inlineStr">
        <is>
          <t>nutrition</t>
        </is>
      </c>
      <c r="D141" s="2" t="n">
        <v>5</v>
      </c>
      <c r="E141" s="2" t="inlineStr">
        <is>
          <t>Alfamino Junior HMO powder 400g</t>
        </is>
      </c>
      <c r="F141" s="4" t="inlineStr">
        <is>
          <t>NON_COMPLIANT</t>
        </is>
      </c>
      <c r="G141" s="2" t="n">
        <v>0.286</v>
      </c>
      <c r="H141" s="2" t="n">
        <v>2</v>
      </c>
      <c r="I141" s="2" t="n">
        <v>1</v>
      </c>
      <c r="J141" s="2" t="n">
        <v>4</v>
      </c>
      <c r="K141" s="2" t="inlineStr">
        <is>
          <t>route: oral vs enteral</t>
        </is>
      </c>
      <c r="L141" s="2" t="inlineStr">
        <is>
          <t>energy; protein; fat; carbohydrates</t>
        </is>
      </c>
      <c r="M141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route: 'oral' != 'enteral'</t>
        </is>
      </c>
    </row>
    <row r="142">
      <c r="A142" s="2" t="inlineStr">
        <is>
          <t>93</t>
        </is>
      </c>
      <c r="B142" s="2" t="inlineStr">
        <is>
          <t>Enterālās barošanas produkts pulvera veidā ar augstu proteīna saturu (lielu olbaltumvielu, kalcija un mazu tauku saturu), bez glutēna. Enerģētiskā vēr</t>
        </is>
      </c>
      <c r="C142" s="2" t="inlineStr">
        <is>
          <t>nutrition</t>
        </is>
      </c>
      <c r="D142" s="2" t="n">
        <v>1</v>
      </c>
      <c r="E142" s="2" t="inlineStr">
        <is>
          <t>Resource Instant Protein powder 400g</t>
        </is>
      </c>
      <c r="F142" s="4" t="inlineStr">
        <is>
          <t>NON_COMPLIANT</t>
        </is>
      </c>
      <c r="G142" s="2" t="n">
        <v>0.75</v>
      </c>
      <c r="H142" s="2" t="n">
        <v>6</v>
      </c>
      <c r="I142" s="2" t="n">
        <v>2</v>
      </c>
      <c r="J142" s="2" t="n">
        <v>0</v>
      </c>
      <c r="K142" s="2" t="inlineStr">
        <is>
          <t>fat: 0.45 g/100g vs = 1.0 g/100g; route: oral vs enteral</t>
        </is>
      </c>
      <c r="L142" s="2" t="inlineStr"/>
      <c r="M142" s="2" t="inlineStr">
        <is>
          <t>FAIL fat: 0.45 does not satisfy = 1.0; FAIL route: 'oral' != 'enteral'</t>
        </is>
      </c>
    </row>
    <row r="143">
      <c r="A143" s="2" t="inlineStr">
        <is>
          <t>93</t>
        </is>
      </c>
      <c r="B143" s="2" t="inlineStr">
        <is>
          <t>Enterālās barošanas produkts pulvera veidā ar augstu proteīna saturu (lielu olbaltumvielu, kalcija un mazu tauku saturu), bez glutēna. Enerģētiskā vēr</t>
        </is>
      </c>
      <c r="C143" s="2" t="inlineStr">
        <is>
          <t>nutrition</t>
        </is>
      </c>
      <c r="D143" s="2" t="n">
        <v>2</v>
      </c>
      <c r="E143" s="2" t="inlineStr">
        <is>
          <t>Resource Junior powder 400g</t>
        </is>
      </c>
      <c r="F143" s="4" t="inlineStr">
        <is>
          <t>NON_COMPLIANT</t>
        </is>
      </c>
      <c r="G143" s="2" t="n">
        <v>0.375</v>
      </c>
      <c r="H143" s="2" t="n">
        <v>3</v>
      </c>
      <c r="I143" s="2" t="n">
        <v>5</v>
      </c>
      <c r="J143" s="2" t="n">
        <v>0</v>
      </c>
      <c r="K143" s="2" t="inlineStr">
        <is>
          <t>energy: 470.0 kcal/100g vs = 371.0 kcal/100g; protein: 13.9 g/100g vs = 90.0 g/100g; fat: 20.0 g/100g vs = 1.0 g/100g; carbohydrates: 60.7 g/100g vs = 0.5 g/100g; route: oral vs enteral</t>
        </is>
      </c>
      <c r="L143" s="2" t="inlineStr"/>
      <c r="M143" s="2" t="inlineStr">
        <is>
          <t>FAIL energy: 470.0 does not satisfy = 371.0; FAIL protein: 13.9 does not satisfy = 90.0; FAIL fat: 20.0 does not satisfy = 1.0; FAIL carbohydrates: 60.7 does not satisfy = 0.5; FAIL route: 'oral' != 'enteral'</t>
        </is>
      </c>
    </row>
    <row r="144">
      <c r="A144" s="2" t="inlineStr">
        <is>
          <t>93</t>
        </is>
      </c>
      <c r="B144" s="2" t="inlineStr">
        <is>
          <t>Enterālās barošanas produkts pulvera veidā ar augstu proteīna saturu (lielu olbaltumvielu, kalcija un mazu tauku saturu), bez glutēna. Enerģētiskā vēr</t>
        </is>
      </c>
      <c r="C144" s="2" t="inlineStr">
        <is>
          <t>nutrition</t>
        </is>
      </c>
      <c r="D144" s="2" t="n">
        <v>3</v>
      </c>
      <c r="E144" s="2" t="inlineStr">
        <is>
          <t>Althera HMO powder 400g</t>
        </is>
      </c>
      <c r="F144" s="4" t="inlineStr">
        <is>
          <t>NON_COMPLIANT</t>
        </is>
      </c>
      <c r="G144" s="2" t="n">
        <v>0.375</v>
      </c>
      <c r="H144" s="2" t="n">
        <v>3</v>
      </c>
      <c r="I144" s="2" t="n">
        <v>1</v>
      </c>
      <c r="J144" s="2" t="n">
        <v>4</v>
      </c>
      <c r="K144" s="2" t="inlineStr">
        <is>
          <t>route: oral vs enteral</t>
        </is>
      </c>
      <c r="L144" s="2" t="inlineStr">
        <is>
          <t>energy; protein; fat; carbohydrates</t>
        </is>
      </c>
      <c r="M144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route: 'oral' != 'enteral'</t>
        </is>
      </c>
    </row>
    <row r="145">
      <c r="A145" s="2" t="inlineStr">
        <is>
          <t>93</t>
        </is>
      </c>
      <c r="B145" s="2" t="inlineStr">
        <is>
          <t>Enterālās barošanas produkts pulvera veidā ar augstu proteīna saturu (lielu olbaltumvielu, kalcija un mazu tauku saturu), bez glutēna. Enerģētiskā vēr</t>
        </is>
      </c>
      <c r="C145" s="2" t="inlineStr">
        <is>
          <t>nutrition</t>
        </is>
      </c>
      <c r="D145" s="2" t="n">
        <v>4</v>
      </c>
      <c r="E145" s="2" t="inlineStr">
        <is>
          <t>Alfamino HMO powder 400g</t>
        </is>
      </c>
      <c r="F145" s="4" t="inlineStr">
        <is>
          <t>NON_COMPLIANT</t>
        </is>
      </c>
      <c r="G145" s="2" t="n">
        <v>0.375</v>
      </c>
      <c r="H145" s="2" t="n">
        <v>3</v>
      </c>
      <c r="I145" s="2" t="n">
        <v>1</v>
      </c>
      <c r="J145" s="2" t="n">
        <v>4</v>
      </c>
      <c r="K145" s="2" t="inlineStr">
        <is>
          <t>route: oral vs enteral</t>
        </is>
      </c>
      <c r="L145" s="2" t="inlineStr">
        <is>
          <t>energy; protein; fat; carbohydrates</t>
        </is>
      </c>
      <c r="M145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route: 'oral' != 'enteral'</t>
        </is>
      </c>
    </row>
    <row r="146">
      <c r="A146" s="2" t="inlineStr">
        <is>
          <t>93</t>
        </is>
      </c>
      <c r="B146" s="2" t="inlineStr">
        <is>
          <t>Enterālās barošanas produkts pulvera veidā ar augstu proteīna saturu (lielu olbaltumvielu, kalcija un mazu tauku saturu), bez glutēna. Enerģētiskā vēr</t>
        </is>
      </c>
      <c r="C146" s="2" t="inlineStr">
        <is>
          <t>nutrition</t>
        </is>
      </c>
      <c r="D146" s="2" t="n">
        <v>5</v>
      </c>
      <c r="E146" s="2" t="inlineStr">
        <is>
          <t>Alfamino Junior HMO powder 400g</t>
        </is>
      </c>
      <c r="F146" s="4" t="inlineStr">
        <is>
          <t>NON_COMPLIANT</t>
        </is>
      </c>
      <c r="G146" s="2" t="n">
        <v>0.375</v>
      </c>
      <c r="H146" s="2" t="n">
        <v>3</v>
      </c>
      <c r="I146" s="2" t="n">
        <v>1</v>
      </c>
      <c r="J146" s="2" t="n">
        <v>4</v>
      </c>
      <c r="K146" s="2" t="inlineStr">
        <is>
          <t>route: oral vs enteral</t>
        </is>
      </c>
      <c r="L146" s="2" t="inlineStr">
        <is>
          <t>energy; protein; fat; carbohydrates</t>
        </is>
      </c>
      <c r="M146" s="2" t="inlineStr">
        <is>
          <t>UNKNOWN energy: Incompatible units for 'energy': product is kcal/100ml, requirement is kcal/100g; UNKNOWN protein: Incompatible units for 'protein': product is g/100ml, requirement is g/100g; UNKNOWN fat: Incompatible units for 'fat': product is g/100ml, requirement is g/100g; UNKNOWN carbohydrates: Incompatible units for 'carbohydrates': product is g/100ml, requirement is g/100g; FAIL route: 'oral' != 'enteral'</t>
        </is>
      </c>
    </row>
    <row r="147">
      <c r="A147" s="2" t="inlineStr">
        <is>
          <t>94</t>
        </is>
      </c>
      <c r="B147" s="2" t="inlineStr">
        <is>
          <t>Enterālās barošanas produkts, diētiska pārtika lietošanai disfāgijas gadījumā. Pārtikas un šķidrumu biezinātājs ar pretamilāzes iedarbību, nesatur lip</t>
        </is>
      </c>
      <c r="C147" s="2" t="inlineStr">
        <is>
          <t>nutrition</t>
        </is>
      </c>
      <c r="D147" s="2" t="n">
        <v>1</v>
      </c>
      <c r="E147" s="2" t="inlineStr">
        <is>
          <t>Isosource Standard 500 ml</t>
        </is>
      </c>
      <c r="F147" s="4" t="inlineStr">
        <is>
          <t>NON_COMPLIANT</t>
        </is>
      </c>
      <c r="G147" s="2" t="n">
        <v>0.5</v>
      </c>
      <c r="H147" s="2" t="n">
        <v>3</v>
      </c>
      <c r="I147" s="2" t="n">
        <v>1</v>
      </c>
      <c r="J147" s="2" t="n">
        <v>2</v>
      </c>
      <c r="K147" s="2" t="inlineStr">
        <is>
          <t>formulation: liquid vs powder</t>
        </is>
      </c>
      <c r="L147" s="2" t="inlineStr">
        <is>
          <t>energy; volume</t>
        </is>
      </c>
      <c r="M147" s="2" t="inlineStr">
        <is>
          <t>UNKNOWN energy: Incompatible units for 'energy': product is kcal/100ml, requirement is kcal/100g; FAIL formulation: 'liquid' != 'powder'; UNKNOWN volume: Not comparable: product in ml, requirement in g</t>
        </is>
      </c>
    </row>
    <row r="148">
      <c r="A148" s="2" t="inlineStr">
        <is>
          <t>94</t>
        </is>
      </c>
      <c r="B148" s="2" t="inlineStr">
        <is>
          <t>Enterālās barošanas produkts, diētiska pārtika lietošanai disfāgijas gadījumā. Pārtikas un šķidrumu biezinātājs ar pretamilāzes iedarbību, nesatur lip</t>
        </is>
      </c>
      <c r="C148" s="2" t="inlineStr">
        <is>
          <t>nutrition</t>
        </is>
      </c>
      <c r="D148" s="2" t="n">
        <v>2</v>
      </c>
      <c r="E148" s="2" t="inlineStr">
        <is>
          <t>Isosource Standard 1000 ml</t>
        </is>
      </c>
      <c r="F148" s="4" t="inlineStr">
        <is>
          <t>NON_COMPLIANT</t>
        </is>
      </c>
      <c r="G148" s="2" t="n">
        <v>0.5</v>
      </c>
      <c r="H148" s="2" t="n">
        <v>3</v>
      </c>
      <c r="I148" s="2" t="n">
        <v>1</v>
      </c>
      <c r="J148" s="2" t="n">
        <v>2</v>
      </c>
      <c r="K148" s="2" t="inlineStr">
        <is>
          <t>formulation: liquid vs powder</t>
        </is>
      </c>
      <c r="L148" s="2" t="inlineStr">
        <is>
          <t>energy; volume</t>
        </is>
      </c>
      <c r="M148" s="2" t="inlineStr">
        <is>
          <t>UNKNOWN energy: Incompatible units for 'energy': product is kcal/100ml, requirement is kcal/100g; FAIL formulation: 'liquid' != 'powder'; UNKNOWN volume: Not comparable: product in ml, requirement in g</t>
        </is>
      </c>
    </row>
    <row r="149">
      <c r="A149" s="2" t="inlineStr">
        <is>
          <t>94</t>
        </is>
      </c>
      <c r="B149" s="2" t="inlineStr">
        <is>
          <t>Enterālās barošanas produkts, diētiska pārtika lietošanai disfāgijas gadījumā. Pārtikas un šķidrumu biezinātājs ar pretamilāzes iedarbību, nesatur lip</t>
        </is>
      </c>
      <c r="C149" s="2" t="inlineStr">
        <is>
          <t>nutrition</t>
        </is>
      </c>
      <c r="D149" s="2" t="n">
        <v>3</v>
      </c>
      <c r="E149" s="2" t="inlineStr">
        <is>
          <t>Isosource Standard Fibre 500 ml</t>
        </is>
      </c>
      <c r="F149" s="4" t="inlineStr">
        <is>
          <t>NON_COMPLIANT</t>
        </is>
      </c>
      <c r="G149" s="2" t="n">
        <v>0.5</v>
      </c>
      <c r="H149" s="2" t="n">
        <v>3</v>
      </c>
      <c r="I149" s="2" t="n">
        <v>1</v>
      </c>
      <c r="J149" s="2" t="n">
        <v>2</v>
      </c>
      <c r="K149" s="2" t="inlineStr">
        <is>
          <t>formulation: liquid vs powder</t>
        </is>
      </c>
      <c r="L149" s="2" t="inlineStr">
        <is>
          <t>energy; volume</t>
        </is>
      </c>
      <c r="M149" s="2" t="inlineStr">
        <is>
          <t>UNKNOWN energy: Incompatible units for 'energy': product is kcal/100ml, requirement is kcal/100g; FAIL formulation: 'liquid' != 'powder'; UNKNOWN volume: Not comparable: product in ml, requirement in g</t>
        </is>
      </c>
    </row>
    <row r="150">
      <c r="A150" s="2" t="inlineStr">
        <is>
          <t>94</t>
        </is>
      </c>
      <c r="B150" s="2" t="inlineStr">
        <is>
          <t>Enterālās barošanas produkts, diētiska pārtika lietošanai disfāgijas gadījumā. Pārtikas un šķidrumu biezinātājs ar pretamilāzes iedarbību, nesatur lip</t>
        </is>
      </c>
      <c r="C150" s="2" t="inlineStr">
        <is>
          <t>nutrition</t>
        </is>
      </c>
      <c r="D150" s="2" t="n">
        <v>4</v>
      </c>
      <c r="E150" s="2" t="inlineStr">
        <is>
          <t>Isosource Standard Fibre 1000 ml</t>
        </is>
      </c>
      <c r="F150" s="4" t="inlineStr">
        <is>
          <t>NON_COMPLIANT</t>
        </is>
      </c>
      <c r="G150" s="2" t="n">
        <v>0.5</v>
      </c>
      <c r="H150" s="2" t="n">
        <v>3</v>
      </c>
      <c r="I150" s="2" t="n">
        <v>1</v>
      </c>
      <c r="J150" s="2" t="n">
        <v>2</v>
      </c>
      <c r="K150" s="2" t="inlineStr">
        <is>
          <t>formulation: liquid vs powder</t>
        </is>
      </c>
      <c r="L150" s="2" t="inlineStr">
        <is>
          <t>energy; volume</t>
        </is>
      </c>
      <c r="M150" s="2" t="inlineStr">
        <is>
          <t>UNKNOWN energy: Incompatible units for 'energy': product is kcal/100ml, requirement is kcal/100g; FAIL formulation: 'liquid' != 'powder'; UNKNOWN volume: Not comparable: product in ml, requirement in g</t>
        </is>
      </c>
    </row>
    <row r="151">
      <c r="A151" s="2" t="inlineStr">
        <is>
          <t>94</t>
        </is>
      </c>
      <c r="B151" s="2" t="inlineStr">
        <is>
          <t>Enterālās barošanas produkts, diētiska pārtika lietošanai disfāgijas gadījumā. Pārtikas un šķidrumu biezinātājs ar pretamilāzes iedarbību, nesatur lip</t>
        </is>
      </c>
      <c r="C151" s="2" t="inlineStr">
        <is>
          <t>nutrition</t>
        </is>
      </c>
      <c r="D151" s="2" t="n">
        <v>5</v>
      </c>
      <c r="E151" s="2" t="inlineStr">
        <is>
          <t>Isosource Energy 500 ml</t>
        </is>
      </c>
      <c r="F151" s="4" t="inlineStr">
        <is>
          <t>NON_COMPLIANT</t>
        </is>
      </c>
      <c r="G151" s="2" t="n">
        <v>0.5</v>
      </c>
      <c r="H151" s="2" t="n">
        <v>3</v>
      </c>
      <c r="I151" s="2" t="n">
        <v>1</v>
      </c>
      <c r="J151" s="2" t="n">
        <v>2</v>
      </c>
      <c r="K151" s="2" t="inlineStr">
        <is>
          <t>formulation: liquid vs powder</t>
        </is>
      </c>
      <c r="L151" s="2" t="inlineStr">
        <is>
          <t>energy; volume</t>
        </is>
      </c>
      <c r="M151" s="2" t="inlineStr">
        <is>
          <t>UNKNOWN energy: Incompatible units for 'energy': product is kcal/100ml, requirement is kcal/100g; FAIL formulation: 'liquid' != 'powder'; UNKNOWN volume: Not comparable: product in ml, requirement in g</t>
        </is>
      </c>
    </row>
    <row r="152">
      <c r="A152" s="2" t="inlineStr">
        <is>
          <t>95</t>
        </is>
      </c>
      <c r="B152" s="2" t="inlineStr">
        <is>
          <t>Diētiska pārtika: ar augstu olbaltumvielu daudzumu un arginīnu. Patstāvīgi lietojama, šķidra. Pielietojama brūču dzīšanas un izgulējumu ārstēšanas pro</t>
        </is>
      </c>
      <c r="C152" s="2" t="inlineStr">
        <is>
          <t>nutrition</t>
        </is>
      </c>
      <c r="D152" s="2" t="n">
        <v>1</v>
      </c>
      <c r="E152" s="2" t="inlineStr">
        <is>
          <t>Resource Protein strawberry 200ml</t>
        </is>
      </c>
      <c r="F152" s="3" t="inlineStr">
        <is>
          <t>PARTIALLY_COMPLIANT</t>
        </is>
      </c>
      <c r="G152" s="2" t="n">
        <v>0.875</v>
      </c>
      <c r="H152" s="2" t="n">
        <v>7</v>
      </c>
      <c r="I152" s="2" t="n">
        <v>0</v>
      </c>
      <c r="J152" s="2" t="n">
        <v>1</v>
      </c>
      <c r="K152" s="2" t="inlineStr"/>
      <c r="L152" s="2" t="inlineStr">
        <is>
          <t>l_arginine</t>
        </is>
      </c>
      <c r="M152" s="2" t="inlineStr">
        <is>
          <t>UNKNOWN l_arginine: Product has no value for 'l_arginine'</t>
        </is>
      </c>
    </row>
    <row r="153">
      <c r="A153" s="2" t="inlineStr">
        <is>
          <t>95</t>
        </is>
      </c>
      <c r="B153" s="2" t="inlineStr">
        <is>
          <t>Diētiska pārtika: ar augstu olbaltumvielu daudzumu un arginīnu. Patstāvīgi lietojama, šķidra. Pielietojama brūču dzīšanas un izgulējumu ārstēšanas pro</t>
        </is>
      </c>
      <c r="C153" s="2" t="inlineStr">
        <is>
          <t>nutrition</t>
        </is>
      </c>
      <c r="D153" s="2" t="n">
        <v>2</v>
      </c>
      <c r="E153" s="2" t="inlineStr">
        <is>
          <t>Resource Protein chocolate 200ml</t>
        </is>
      </c>
      <c r="F153" s="3" t="inlineStr">
        <is>
          <t>PARTIALLY_COMPLIANT</t>
        </is>
      </c>
      <c r="G153" s="2" t="n">
        <v>0.875</v>
      </c>
      <c r="H153" s="2" t="n">
        <v>7</v>
      </c>
      <c r="I153" s="2" t="n">
        <v>0</v>
      </c>
      <c r="J153" s="2" t="n">
        <v>1</v>
      </c>
      <c r="K153" s="2" t="inlineStr"/>
      <c r="L153" s="2" t="inlineStr">
        <is>
          <t>l_arginine</t>
        </is>
      </c>
      <c r="M153" s="2" t="inlineStr">
        <is>
          <t>UNKNOWN l_arginine: Product has no value for 'l_arginine'</t>
        </is>
      </c>
    </row>
    <row r="154">
      <c r="A154" s="2" t="inlineStr">
        <is>
          <t>95</t>
        </is>
      </c>
      <c r="B154" s="2" t="inlineStr">
        <is>
          <t>Diētiska pārtika: ar augstu olbaltumvielu daudzumu un arginīnu. Patstāvīgi lietojama, šķidra. Pielietojama brūču dzīšanas un izgulējumu ārstēšanas pro</t>
        </is>
      </c>
      <c r="C154" s="2" t="inlineStr">
        <is>
          <t>nutrition</t>
        </is>
      </c>
      <c r="D154" s="2" t="n">
        <v>3</v>
      </c>
      <c r="E154" s="2" t="inlineStr">
        <is>
          <t>Resource Diabet Plus vanilla 200ml</t>
        </is>
      </c>
      <c r="F154" s="4" t="inlineStr">
        <is>
          <t>NON_COMPLIANT</t>
        </is>
      </c>
      <c r="G154" s="2" t="n">
        <v>0.625</v>
      </c>
      <c r="H154" s="2" t="n">
        <v>5</v>
      </c>
      <c r="I154" s="2" t="n">
        <v>2</v>
      </c>
      <c r="J154" s="2" t="n">
        <v>1</v>
      </c>
      <c r="K154" s="2" t="inlineStr">
        <is>
          <t>energy: 160.0 kcal/100ml vs = 124.0 kcal/100ml; fat: 6.3 g/100ml vs = 3.5 g/100ml</t>
        </is>
      </c>
      <c r="L154" s="2" t="inlineStr">
        <is>
          <t>l_arginine</t>
        </is>
      </c>
      <c r="M154" s="2" t="inlineStr">
        <is>
          <t>FAIL energy: 160.0 does not satisfy = 124.0; FAIL fat: 6.3 does not satisfy = 3.5; UNKNOWN l_arginine: Product has no value for 'l_arginine'</t>
        </is>
      </c>
    </row>
    <row r="155">
      <c r="A155" s="2" t="inlineStr">
        <is>
          <t>95</t>
        </is>
      </c>
      <c r="B155" s="2" t="inlineStr">
        <is>
          <t>Diētiska pārtika: ar augstu olbaltumvielu daudzumu un arginīnu. Patstāvīgi lietojama, šķidra. Pielietojama brūču dzīšanas un izgulējumu ārstēšanas pro</t>
        </is>
      </c>
      <c r="C155" s="2" t="inlineStr">
        <is>
          <t>nutrition</t>
        </is>
      </c>
      <c r="D155" s="2" t="n">
        <v>4</v>
      </c>
      <c r="E155" s="2" t="inlineStr">
        <is>
          <t>Resource Diabet Plus strawberry 200ml</t>
        </is>
      </c>
      <c r="F155" s="4" t="inlineStr">
        <is>
          <t>NON_COMPLIANT</t>
        </is>
      </c>
      <c r="G155" s="2" t="n">
        <v>0.625</v>
      </c>
      <c r="H155" s="2" t="n">
        <v>5</v>
      </c>
      <c r="I155" s="2" t="n">
        <v>2</v>
      </c>
      <c r="J155" s="2" t="n">
        <v>1</v>
      </c>
      <c r="K155" s="2" t="inlineStr">
        <is>
          <t>energy: 160.0 kcal/100ml vs = 124.0 kcal/100ml; fat: 6.3 g/100ml vs = 3.5 g/100ml</t>
        </is>
      </c>
      <c r="L155" s="2" t="inlineStr">
        <is>
          <t>l_arginine</t>
        </is>
      </c>
      <c r="M155" s="2" t="inlineStr">
        <is>
          <t>FAIL energy: 160.0 does not satisfy = 124.0; FAIL fat: 6.3 does not satisfy = 3.5; UNKNOWN l_arginine: Product has no value for 'l_arginine'</t>
        </is>
      </c>
    </row>
    <row r="156">
      <c r="A156" s="2" t="inlineStr">
        <is>
          <t>95</t>
        </is>
      </c>
      <c r="B156" s="2" t="inlineStr">
        <is>
          <t>Diētiska pārtika: ar augstu olbaltumvielu daudzumu un arginīnu. Patstāvīgi lietojama, šķidra. Pielietojama brūču dzīšanas un izgulējumu ārstēšanas pro</t>
        </is>
      </c>
      <c r="C156" s="2" t="inlineStr">
        <is>
          <t>nutrition</t>
        </is>
      </c>
      <c r="D156" s="2" t="n">
        <v>5</v>
      </c>
      <c r="E156" s="2" t="inlineStr">
        <is>
          <t>Resource 2.0 vanilla 200ml</t>
        </is>
      </c>
      <c r="F156" s="4" t="inlineStr">
        <is>
          <t>NON_COMPLIANT</t>
        </is>
      </c>
      <c r="G156" s="2" t="n">
        <v>0.5</v>
      </c>
      <c r="H156" s="2" t="n">
        <v>4</v>
      </c>
      <c r="I156" s="2" t="n">
        <v>3</v>
      </c>
      <c r="J156" s="2" t="n">
        <v>1</v>
      </c>
      <c r="K156" s="2" t="inlineStr">
        <is>
          <t>energy: 200.0 kcal/100ml vs = 124.0 kcal/100ml; fat: 8.7 g/100ml vs = 3.5 g/100ml; carbohydrates: 21.4 g/100ml vs = 14.5 g/100ml</t>
        </is>
      </c>
      <c r="L156" s="2" t="inlineStr">
        <is>
          <t>l_arginine</t>
        </is>
      </c>
      <c r="M156" s="2" t="inlineStr">
        <is>
          <t>FAIL energy: 200.0 does not satisfy = 124.0; FAIL fat: 8.7 does not satisfy = 3.5; FAIL carbohydrates: 21.4 does not satisfy = 14.5; UNKNOWN l_arginine: Product has no value for 'l_arginine'</t>
        </is>
      </c>
    </row>
    <row r="157">
      <c r="A157" s="2" t="inlineStr">
        <is>
          <t>96</t>
        </is>
      </c>
      <c r="B157" s="2" t="inlineStr">
        <is>
          <t>Diētiska pārtika: ar augstu olbaltumvielu daudzumu un arginīnu. Patstāvīgi lietojama, šķidra. Pielietojama brūču dzīšanas un izgulējumu ārstēšanas pro</t>
        </is>
      </c>
      <c r="C157" s="2" t="inlineStr">
        <is>
          <t>nutrition</t>
        </is>
      </c>
      <c r="D157" s="2" t="n">
        <v>1</v>
      </c>
      <c r="E157" s="2" t="inlineStr">
        <is>
          <t>Oral Impact vanilla 237ml</t>
        </is>
      </c>
      <c r="F157" s="5" t="inlineStr">
        <is>
          <t>COMPLIANT</t>
        </is>
      </c>
      <c r="G157" s="2" t="n">
        <v>1</v>
      </c>
      <c r="H157" s="2" t="n">
        <v>8</v>
      </c>
      <c r="I157" s="2" t="n">
        <v>0</v>
      </c>
      <c r="J157" s="2" t="n">
        <v>0</v>
      </c>
      <c r="K157" s="2" t="inlineStr"/>
      <c r="L157" s="2" t="inlineStr"/>
      <c r="M157" s="2" t="inlineStr">
        <is>
          <t>All checked criteria passed</t>
        </is>
      </c>
    </row>
    <row r="158">
      <c r="A158" s="2" t="inlineStr">
        <is>
          <t>96</t>
        </is>
      </c>
      <c r="B158" s="2" t="inlineStr">
        <is>
          <t>Diētiska pārtika: ar augstu olbaltumvielu daudzumu un arginīnu. Patstāvīgi lietojama, šķidra. Pielietojama brūču dzīšanas un izgulējumu ārstēšanas pro</t>
        </is>
      </c>
      <c r="C158" s="2" t="inlineStr">
        <is>
          <t>nutrition</t>
        </is>
      </c>
      <c r="D158" s="2" t="n">
        <v>2</v>
      </c>
      <c r="E158" s="2" t="inlineStr">
        <is>
          <t>Oral Impact tropical 237ml</t>
        </is>
      </c>
      <c r="F158" s="5" t="inlineStr">
        <is>
          <t>COMPLIANT</t>
        </is>
      </c>
      <c r="G158" s="2" t="n">
        <v>1</v>
      </c>
      <c r="H158" s="2" t="n">
        <v>8</v>
      </c>
      <c r="I158" s="2" t="n">
        <v>0</v>
      </c>
      <c r="J158" s="2" t="n">
        <v>0</v>
      </c>
      <c r="K158" s="2" t="inlineStr"/>
      <c r="L158" s="2" t="inlineStr"/>
      <c r="M158" s="2" t="inlineStr">
        <is>
          <t>All checked criteria passed</t>
        </is>
      </c>
    </row>
    <row r="159">
      <c r="A159" s="2" t="inlineStr">
        <is>
          <t>96</t>
        </is>
      </c>
      <c r="B159" s="2" t="inlineStr">
        <is>
          <t>Diētiska pārtika: ar augstu olbaltumvielu daudzumu un arginīnu. Patstāvīgi lietojama, šķidra. Pielietojama brūču dzīšanas un izgulējumu ārstēšanas pro</t>
        </is>
      </c>
      <c r="C159" s="2" t="inlineStr">
        <is>
          <t>nutrition</t>
        </is>
      </c>
      <c r="D159" s="2" t="n">
        <v>3</v>
      </c>
      <c r="E159" s="2" t="inlineStr">
        <is>
          <t>Resource Junior chocolate 200ml</t>
        </is>
      </c>
      <c r="F159" s="4" t="inlineStr">
        <is>
          <t>NON_COMPLIANT</t>
        </is>
      </c>
      <c r="G159" s="2" t="n">
        <v>0.375</v>
      </c>
      <c r="H159" s="2" t="n">
        <v>3</v>
      </c>
      <c r="I159" s="2" t="n">
        <v>4</v>
      </c>
      <c r="J159" s="2" t="n">
        <v>1</v>
      </c>
      <c r="K159" s="2" t="inlineStr">
        <is>
          <t>protein: 3.0 g/100ml vs = 7.6 g/100ml; fat: 6.5 g/100ml vs = 3.9 g/100ml; carbohydrates: 21.0 g/100ml vs = 18.9 g/100ml; volume: 200.0 ml vs = 237.0 ml</t>
        </is>
      </c>
      <c r="L159" s="2" t="inlineStr">
        <is>
          <t>l_arginine</t>
        </is>
      </c>
      <c r="M159" s="2" t="inlineStr">
        <is>
          <t>FAIL protein: 3.0 does not satisfy = 7.6; FAIL fat: 6.5 does not satisfy = 3.9; FAIL carbohydrates: 21.0 does not satisfy = 18.9; UNKNOWN l_arginine: Product has no value for 'l_arginine'; FAIL volume: 200.0 ml != 237.0 ml</t>
        </is>
      </c>
    </row>
    <row r="160">
      <c r="A160" s="2" t="inlineStr">
        <is>
          <t>96</t>
        </is>
      </c>
      <c r="B160" s="2" t="inlineStr">
        <is>
          <t>Diētiska pārtika: ar augstu olbaltumvielu daudzumu un arginīnu. Patstāvīgi lietojama, šķidra. Pielietojama brūču dzīšanas un izgulējumu ārstēšanas pro</t>
        </is>
      </c>
      <c r="C160" s="2" t="inlineStr">
        <is>
          <t>nutrition</t>
        </is>
      </c>
      <c r="D160" s="2" t="n">
        <v>4</v>
      </c>
      <c r="E160" s="2" t="inlineStr">
        <is>
          <t>Resource Junior vanilla 200ml</t>
        </is>
      </c>
      <c r="F160" s="4" t="inlineStr">
        <is>
          <t>NON_COMPLIANT</t>
        </is>
      </c>
      <c r="G160" s="2" t="n">
        <v>0.375</v>
      </c>
      <c r="H160" s="2" t="n">
        <v>3</v>
      </c>
      <c r="I160" s="2" t="n">
        <v>4</v>
      </c>
      <c r="J160" s="2" t="n">
        <v>1</v>
      </c>
      <c r="K160" s="2" t="inlineStr">
        <is>
          <t>protein: 3.0 g/100ml vs = 7.6 g/100ml; fat: 6.5 g/100ml vs = 3.9 g/100ml; carbohydrates: 21.0 g/100ml vs = 18.9 g/100ml; volume: 200.0 ml vs = 237.0 ml</t>
        </is>
      </c>
      <c r="L160" s="2" t="inlineStr">
        <is>
          <t>l_arginine</t>
        </is>
      </c>
      <c r="M160" s="2" t="inlineStr">
        <is>
          <t>FAIL protein: 3.0 does not satisfy = 7.6; FAIL fat: 6.5 does not satisfy = 3.9; FAIL carbohydrates: 21.0 does not satisfy = 18.9; UNKNOWN l_arginine: Product has no value for 'l_arginine'; FAIL volume: 200.0 ml != 237.0 ml</t>
        </is>
      </c>
    </row>
    <row r="161">
      <c r="A161" s="2" t="inlineStr">
        <is>
          <t>96</t>
        </is>
      </c>
      <c r="B161" s="2" t="inlineStr">
        <is>
          <t>Diētiska pārtika: ar augstu olbaltumvielu daudzumu un arginīnu. Patstāvīgi lietojama, šķidra. Pielietojama brūču dzīšanas un izgulējumu ārstēšanas pro</t>
        </is>
      </c>
      <c r="C161" s="2" t="inlineStr">
        <is>
          <t>nutrition</t>
        </is>
      </c>
      <c r="D161" s="2" t="n">
        <v>5</v>
      </c>
      <c r="E161" s="2" t="inlineStr">
        <is>
          <t>Resource Junior strawberry 200ml</t>
        </is>
      </c>
      <c r="F161" s="4" t="inlineStr">
        <is>
          <t>NON_COMPLIANT</t>
        </is>
      </c>
      <c r="G161" s="2" t="n">
        <v>0.375</v>
      </c>
      <c r="H161" s="2" t="n">
        <v>3</v>
      </c>
      <c r="I161" s="2" t="n">
        <v>4</v>
      </c>
      <c r="J161" s="2" t="n">
        <v>1</v>
      </c>
      <c r="K161" s="2" t="inlineStr">
        <is>
          <t>protein: 3.0 g/100ml vs = 7.6 g/100ml; fat: 6.5 g/100ml vs = 3.9 g/100ml; carbohydrates: 21.0 g/100ml vs = 18.9 g/100ml; volume: 200.0 ml vs = 237.0 ml</t>
        </is>
      </c>
      <c r="L161" s="2" t="inlineStr">
        <is>
          <t>l_arginine</t>
        </is>
      </c>
      <c r="M161" s="2" t="inlineStr">
        <is>
          <t>FAIL protein: 3.0 does not satisfy = 7.6; FAIL fat: 6.5 does not satisfy = 3.9; FAIL carbohydrates: 21.0 does not satisfy = 18.9; UNKNOWN l_arginine: Product has no value for 'l_arginine'; FAIL volume: 200.0 ml != 237.0 ml</t>
        </is>
      </c>
    </row>
    <row r="162">
      <c r="A162" s="2" t="inlineStr">
        <is>
          <t>97</t>
        </is>
      </c>
      <c r="B162" s="2" t="inlineStr">
        <is>
          <t>Diētiskā pārtika, patstāvīgi lietojama, šķidra, pacientu pilnvērtīga uztura nodrošināšanai, ar palielinātu olbaltumvielu (9,6g/100ml) un enerģijas dau</t>
        </is>
      </c>
      <c r="C162" s="2" t="inlineStr">
        <is>
          <t>nutrition</t>
        </is>
      </c>
      <c r="D162" s="2" t="n">
        <v>1</v>
      </c>
      <c r="E162" s="2" t="inlineStr">
        <is>
          <t>Resource 2.0 vanilla 200ml</t>
        </is>
      </c>
      <c r="F162" s="4" t="inlineStr">
        <is>
          <t>NON_COMPLIANT</t>
        </is>
      </c>
      <c r="G162" s="2" t="n">
        <v>0.625</v>
      </c>
      <c r="H162" s="2" t="n">
        <v>5</v>
      </c>
      <c r="I162" s="2" t="n">
        <v>3</v>
      </c>
      <c r="J162" s="2" t="n">
        <v>0</v>
      </c>
      <c r="K162" s="2" t="inlineStr">
        <is>
          <t>energy: 200.0 kcal/100ml vs = 240.0 kcal/100ml; carbohydrates: 21.4 g/100ml vs = 29.68 g/100ml; volume: 200.0 ml vs = 125.0 ml</t>
        </is>
      </c>
      <c r="L162" s="2" t="inlineStr"/>
      <c r="M162" s="2" t="inlineStr">
        <is>
          <t>FAIL energy: 200.0 does not satisfy = 240.0; FAIL carbohydrates: 21.4 does not satisfy = 29.68; FAIL volume: 200.0 ml != 125.0 ml</t>
        </is>
      </c>
    </row>
    <row r="163">
      <c r="A163" s="2" t="inlineStr">
        <is>
          <t>97</t>
        </is>
      </c>
      <c r="B163" s="2" t="inlineStr">
        <is>
          <t>Diētiskā pārtika, patstāvīgi lietojama, šķidra, pacientu pilnvērtīga uztura nodrošināšanai, ar palielinātu olbaltumvielu (9,6g/100ml) un enerģijas dau</t>
        </is>
      </c>
      <c r="C163" s="2" t="inlineStr">
        <is>
          <t>nutrition</t>
        </is>
      </c>
      <c r="D163" s="2" t="n">
        <v>2</v>
      </c>
      <c r="E163" s="2" t="inlineStr">
        <is>
          <t>Resource 2.0 apricot 200ml</t>
        </is>
      </c>
      <c r="F163" s="4" t="inlineStr">
        <is>
          <t>NON_COMPLIANT</t>
        </is>
      </c>
      <c r="G163" s="2" t="n">
        <v>0.625</v>
      </c>
      <c r="H163" s="2" t="n">
        <v>5</v>
      </c>
      <c r="I163" s="2" t="n">
        <v>3</v>
      </c>
      <c r="J163" s="2" t="n">
        <v>0</v>
      </c>
      <c r="K163" s="2" t="inlineStr">
        <is>
          <t>energy: 200.0 kcal/100ml vs = 240.0 kcal/100ml; carbohydrates: 21.4 g/100ml vs = 29.68 g/100ml; volume: 200.0 ml vs = 125.0 ml</t>
        </is>
      </c>
      <c r="L163" s="2" t="inlineStr"/>
      <c r="M163" s="2" t="inlineStr">
        <is>
          <t>FAIL energy: 200.0 does not satisfy = 240.0; FAIL carbohydrates: 21.4 does not satisfy = 29.68; FAIL volume: 200.0 ml != 125.0 ml</t>
        </is>
      </c>
    </row>
    <row r="164">
      <c r="A164" s="2" t="inlineStr">
        <is>
          <t>97</t>
        </is>
      </c>
      <c r="B164" s="2" t="inlineStr">
        <is>
          <t>Diētiskā pārtika, patstāvīgi lietojama, šķidra, pacientu pilnvērtīga uztura nodrošināšanai, ar palielinātu olbaltumvielu (9,6g/100ml) un enerģijas dau</t>
        </is>
      </c>
      <c r="C164" s="2" t="inlineStr">
        <is>
          <t>nutrition</t>
        </is>
      </c>
      <c r="D164" s="2" t="n">
        <v>3</v>
      </c>
      <c r="E164" s="2" t="inlineStr">
        <is>
          <t>Peptamen 2.0 Enteral 500 ml</t>
        </is>
      </c>
      <c r="F164" s="4" t="inlineStr">
        <is>
          <t>NON_COMPLIANT</t>
        </is>
      </c>
      <c r="G164" s="2" t="n">
        <v>0.5</v>
      </c>
      <c r="H164" s="2" t="n">
        <v>4</v>
      </c>
      <c r="I164" s="2" t="n">
        <v>4</v>
      </c>
      <c r="J164" s="2" t="n">
        <v>0</v>
      </c>
      <c r="K164" s="2" t="inlineStr">
        <is>
          <t>energy: 200.0 kcal/100ml vs = 240.0 kcal/100ml; carbohydrates: 20.0 g/100ml vs = 29.68 g/100ml; route: enteral vs oral; volume: 500.0 ml vs = 125.0 ml</t>
        </is>
      </c>
      <c r="L164" s="2" t="inlineStr"/>
      <c r="M164" s="2" t="inlineStr">
        <is>
          <t>FAIL energy: 200.0 does not satisfy = 240.0; FAIL carbohydrates: 20.0 does not satisfy = 29.68; FAIL route: 'enteral' != 'oral'; FAIL volume: 500.0 ml != 125.0 ml</t>
        </is>
      </c>
    </row>
    <row r="165">
      <c r="A165" s="2" t="inlineStr">
        <is>
          <t>97</t>
        </is>
      </c>
      <c r="B165" s="2" t="inlineStr">
        <is>
          <t>Diētiskā pārtika, patstāvīgi lietojama, šķidra, pacientu pilnvērtīga uztura nodrošināšanai, ar palielinātu olbaltumvielu (9,6g/100ml) un enerģijas dau</t>
        </is>
      </c>
      <c r="C165" s="2" t="inlineStr">
        <is>
          <t>nutrition</t>
        </is>
      </c>
      <c r="D165" s="2" t="n">
        <v>4</v>
      </c>
      <c r="E165" s="2" t="inlineStr">
        <is>
          <t>Resource Protein strawberry 200ml</t>
        </is>
      </c>
      <c r="F165" s="4" t="inlineStr">
        <is>
          <t>NON_COMPLIANT</t>
        </is>
      </c>
      <c r="G165" s="2" t="n">
        <v>0.5</v>
      </c>
      <c r="H165" s="2" t="n">
        <v>4</v>
      </c>
      <c r="I165" s="2" t="n">
        <v>4</v>
      </c>
      <c r="J165" s="2" t="n">
        <v>0</v>
      </c>
      <c r="K165" s="2" t="inlineStr">
        <is>
          <t>energy: 125.0 kcal/100ml vs = 240.0 kcal/100ml; fat: 3.5 g/100ml vs = 9.3 g/100ml; carbohydrates: 14.0 g/100ml vs = 29.68 g/100ml; volume: 200.0 ml vs = 125.0 ml</t>
        </is>
      </c>
      <c r="L165" s="2" t="inlineStr"/>
      <c r="M165" s="2" t="inlineStr">
        <is>
          <t>FAIL energy: 125.0 does not satisfy = 240.0; FAIL fat: 3.5 does not satisfy = 9.3; FAIL carbohydrates: 14.0 does not satisfy = 29.68; FAIL volume: 200.0 ml != 125.0 ml</t>
        </is>
      </c>
    </row>
    <row r="166">
      <c r="A166" s="2" t="inlineStr">
        <is>
          <t>97</t>
        </is>
      </c>
      <c r="B166" s="2" t="inlineStr">
        <is>
          <t>Diētiskā pārtika, patstāvīgi lietojama, šķidra, pacientu pilnvērtīga uztura nodrošināšanai, ar palielinātu olbaltumvielu (9,6g/100ml) un enerģijas dau</t>
        </is>
      </c>
      <c r="C166" s="2" t="inlineStr">
        <is>
          <t>nutrition</t>
        </is>
      </c>
      <c r="D166" s="2" t="n">
        <v>5</v>
      </c>
      <c r="E166" s="2" t="inlineStr">
        <is>
          <t>Resource 2.0 Fibre forest berry 200ml</t>
        </is>
      </c>
      <c r="F166" s="4" t="inlineStr">
        <is>
          <t>NON_COMPLIANT</t>
        </is>
      </c>
      <c r="G166" s="2" t="n">
        <v>0.5</v>
      </c>
      <c r="H166" s="2" t="n">
        <v>4</v>
      </c>
      <c r="I166" s="2" t="n">
        <v>4</v>
      </c>
      <c r="J166" s="2" t="n">
        <v>0</v>
      </c>
      <c r="K166" s="2" t="inlineStr">
        <is>
          <t>energy: 200.0 kcal/100ml vs = 240.0 kcal/100ml; carbohydrates: 20.0 g/100ml vs = 29.68 g/100ml; contains_fiber: fiber=2.5 g/100ml vs no fiber; volume: 200.0 ml vs = 125.0 ml</t>
        </is>
      </c>
      <c r="L166" s="2" t="inlineStr"/>
      <c r="M166" s="2" t="inlineStr">
        <is>
          <t>FAIL energy: 200.0 does not satisfy = 240.0; FAIL carbohydrates: 20.0 does not satisfy = 29.68; FAIL contains_fiber: Product contains fiber (2.5 g/100ml); FAIL volume: 200.0 ml != 125.0 ml</t>
        </is>
      </c>
    </row>
    <row r="167">
      <c r="A167" s="2" t="inlineStr">
        <is>
          <t>98</t>
        </is>
      </c>
      <c r="B167" s="2" t="inlineStr">
        <is>
          <t>Diētiskā pārtika, patstāvīgi lietojama, šķidra, pacientu pilnvērtīga uztura nodrošināšanai, ar palielinātu olbaltumvielu (9,6g/100ml) un enerģijas dau</t>
        </is>
      </c>
      <c r="C167" s="2" t="inlineStr">
        <is>
          <t>nutrition</t>
        </is>
      </c>
      <c r="D167" s="2" t="n">
        <v>1</v>
      </c>
      <c r="E167" s="2" t="inlineStr">
        <is>
          <t>Isosource 2.0 Protein Fibre 500 ml</t>
        </is>
      </c>
      <c r="F167" s="4" t="inlineStr">
        <is>
          <t>NON_COMPLIANT</t>
        </is>
      </c>
      <c r="G167" s="2" t="n">
        <v>0.5</v>
      </c>
      <c r="H167" s="2" t="n">
        <v>4</v>
      </c>
      <c r="I167" s="2" t="n">
        <v>4</v>
      </c>
      <c r="J167" s="2" t="n">
        <v>0</v>
      </c>
      <c r="K167" s="2" t="inlineStr">
        <is>
          <t>energy: 200.0 kcal/100ml vs = 240.0 kcal/100ml; fat: 6.7 g/100ml vs = 10.4 g/100ml; route: enteral vs oral; volume: 500.0 ml vs = 125.0 ml</t>
        </is>
      </c>
      <c r="L167" s="2" t="inlineStr"/>
      <c r="M167" s="2" t="inlineStr">
        <is>
          <t>FAIL energy: 200.0 does not satisfy = 240.0; FAIL fat: 6.7 does not satisfy = 10.4; FAIL route: 'enteral' != 'oral'; FAIL volume: 500.0 ml != 125.0 ml</t>
        </is>
      </c>
    </row>
    <row r="168">
      <c r="A168" s="2" t="inlineStr">
        <is>
          <t>98</t>
        </is>
      </c>
      <c r="B168" s="2" t="inlineStr">
        <is>
          <t>Diētiskā pārtika, patstāvīgi lietojama, šķidra, pacientu pilnvērtīga uztura nodrošināšanai, ar palielinātu olbaltumvielu (9,6g/100ml) un enerģijas dau</t>
        </is>
      </c>
      <c r="C168" s="2" t="inlineStr">
        <is>
          <t>nutrition</t>
        </is>
      </c>
      <c r="D168" s="2" t="n">
        <v>2</v>
      </c>
      <c r="E168" s="2" t="inlineStr">
        <is>
          <t>Resource Protein chocolate 200ml</t>
        </is>
      </c>
      <c r="F168" s="4" t="inlineStr">
        <is>
          <t>NON_COMPLIANT</t>
        </is>
      </c>
      <c r="G168" s="2" t="n">
        <v>0.5</v>
      </c>
      <c r="H168" s="2" t="n">
        <v>4</v>
      </c>
      <c r="I168" s="2" t="n">
        <v>4</v>
      </c>
      <c r="J168" s="2" t="n">
        <v>0</v>
      </c>
      <c r="K168" s="2" t="inlineStr">
        <is>
          <t>energy: 125.0 kcal/100ml vs = 240.0 kcal/100ml; fat: 3.4 g/100ml vs = 10.4 g/100ml; carbohydrates: 14.0 g/100ml vs = 25.2 g/100ml; volume: 200.0 ml vs = 125.0 ml</t>
        </is>
      </c>
      <c r="L168" s="2" t="inlineStr"/>
      <c r="M168" s="2" t="inlineStr">
        <is>
          <t>FAIL energy: 125.0 does not satisfy = 240.0; FAIL fat: 3.4 does not satisfy = 10.4; FAIL carbohydrates: 14.0 does not satisfy = 25.2; FAIL volume: 200.0 ml != 125.0 ml</t>
        </is>
      </c>
    </row>
    <row r="169">
      <c r="A169" s="2" t="inlineStr">
        <is>
          <t>98</t>
        </is>
      </c>
      <c r="B169" s="2" t="inlineStr">
        <is>
          <t>Diētiskā pārtika, patstāvīgi lietojama, šķidra, pacientu pilnvērtīga uztura nodrošināšanai, ar palielinātu olbaltumvielu (9,6g/100ml) un enerģijas dau</t>
        </is>
      </c>
      <c r="C169" s="2" t="inlineStr">
        <is>
          <t>nutrition</t>
        </is>
      </c>
      <c r="D169" s="2" t="n">
        <v>3</v>
      </c>
      <c r="E169" s="2" t="inlineStr">
        <is>
          <t>Resource 2.0 Fibre forest berry 200ml</t>
        </is>
      </c>
      <c r="F169" s="4" t="inlineStr">
        <is>
          <t>NON_COMPLIANT</t>
        </is>
      </c>
      <c r="G169" s="2" t="n">
        <v>0.5</v>
      </c>
      <c r="H169" s="2" t="n">
        <v>4</v>
      </c>
      <c r="I169" s="2" t="n">
        <v>4</v>
      </c>
      <c r="J169" s="2" t="n">
        <v>0</v>
      </c>
      <c r="K169" s="2" t="inlineStr">
        <is>
          <t>energy: 200.0 kcal/100ml vs = 240.0 kcal/100ml; fat: 8.7 g/100ml vs = 10.4 g/100ml; carbohydrates: 20.0 g/100ml vs = 25.2 g/100ml; volume: 200.0 ml vs = 125.0 ml</t>
        </is>
      </c>
      <c r="L169" s="2" t="inlineStr"/>
      <c r="M169" s="2" t="inlineStr">
        <is>
          <t>FAIL energy: 200.0 does not satisfy = 240.0; FAIL fat: 8.7 does not satisfy = 10.4; FAIL carbohydrates: 20.0 does not satisfy = 25.2; FAIL volume: 200.0 ml != 125.0 ml</t>
        </is>
      </c>
    </row>
    <row r="170">
      <c r="A170" s="2" t="inlineStr">
        <is>
          <t>98</t>
        </is>
      </c>
      <c r="B170" s="2" t="inlineStr">
        <is>
          <t>Diētiskā pārtika, patstāvīgi lietojama, šķidra, pacientu pilnvērtīga uztura nodrošināšanai, ar palielinātu olbaltumvielu (9,6g/100ml) un enerģijas dau</t>
        </is>
      </c>
      <c r="C170" s="2" t="inlineStr">
        <is>
          <t>nutrition</t>
        </is>
      </c>
      <c r="D170" s="2" t="n">
        <v>4</v>
      </c>
      <c r="E170" s="2" t="inlineStr">
        <is>
          <t>Resource 2.0 Fibre coffee 200ml</t>
        </is>
      </c>
      <c r="F170" s="4" t="inlineStr">
        <is>
          <t>NON_COMPLIANT</t>
        </is>
      </c>
      <c r="G170" s="2" t="n">
        <v>0.5</v>
      </c>
      <c r="H170" s="2" t="n">
        <v>4</v>
      </c>
      <c r="I170" s="2" t="n">
        <v>4</v>
      </c>
      <c r="J170" s="2" t="n">
        <v>0</v>
      </c>
      <c r="K170" s="2" t="inlineStr">
        <is>
          <t>energy: 200.0 kcal/100ml vs = 240.0 kcal/100ml; fat: 8.7 g/100ml vs = 10.4 g/100ml; carbohydrates: 20.0 g/100ml vs = 25.2 g/100ml; volume: 200.0 ml vs = 125.0 ml</t>
        </is>
      </c>
      <c r="L170" s="2" t="inlineStr"/>
      <c r="M170" s="2" t="inlineStr">
        <is>
          <t>FAIL energy: 200.0 does not satisfy = 240.0; FAIL fat: 8.7 does not satisfy = 10.4; FAIL carbohydrates: 20.0 does not satisfy = 25.2; FAIL volume: 200.0 ml != 125.0 ml</t>
        </is>
      </c>
    </row>
    <row r="171">
      <c r="A171" s="2" t="inlineStr">
        <is>
          <t>98</t>
        </is>
      </c>
      <c r="B171" s="2" t="inlineStr">
        <is>
          <t>Diētiskā pārtika, patstāvīgi lietojama, šķidra, pacientu pilnvērtīga uztura nodrošināšanai, ar palielinātu olbaltumvielu (9,6g/100ml) un enerģijas dau</t>
        </is>
      </c>
      <c r="C171" s="2" t="inlineStr">
        <is>
          <t>nutrition</t>
        </is>
      </c>
      <c r="D171" s="2" t="n">
        <v>5</v>
      </c>
      <c r="E171" s="2" t="inlineStr">
        <is>
          <t>Resource Diabet Plus vanilla 200ml</t>
        </is>
      </c>
      <c r="F171" s="4" t="inlineStr">
        <is>
          <t>NON_COMPLIANT</t>
        </is>
      </c>
      <c r="G171" s="2" t="n">
        <v>0.5</v>
      </c>
      <c r="H171" s="2" t="n">
        <v>4</v>
      </c>
      <c r="I171" s="2" t="n">
        <v>4</v>
      </c>
      <c r="J171" s="2" t="n">
        <v>0</v>
      </c>
      <c r="K171" s="2" t="inlineStr">
        <is>
          <t>energy: 160.0 kcal/100ml vs = 240.0 kcal/100ml; fat: 6.3 g/100ml vs = 10.4 g/100ml; carbohydrates: 15.7 g/100ml vs = 25.2 g/100ml; volume: 200.0 ml vs = 125.0 ml</t>
        </is>
      </c>
      <c r="L171" s="2" t="inlineStr"/>
      <c r="M171" s="2" t="inlineStr">
        <is>
          <t>FAIL energy: 160.0 does not satisfy = 240.0; FAIL fat: 6.3 does not satisfy = 10.4; FAIL carbohydrates: 15.7 does not satisfy = 25.2; FAIL volume: 200.0 ml != 125.0 ml</t>
        </is>
      </c>
    </row>
    <row r="172">
      <c r="A172" s="2" t="inlineStr">
        <is>
          <t>99</t>
        </is>
      </c>
      <c r="B172" s="2" t="inlineStr">
        <is>
          <t>Diētiskā pārtika, patstāvīgi lietojama, šķidra, pacientu pilnvērtīga uztura nodrošināšanai, ar palielinātu olbaltumvielu un enerģijas daudzumu, ar šķi</t>
        </is>
      </c>
      <c r="C172" s="2" t="inlineStr">
        <is>
          <t>nutrition</t>
        </is>
      </c>
      <c r="D172" s="2" t="n">
        <v>1</v>
      </c>
      <c r="E172" s="2" t="inlineStr">
        <is>
          <t>Resource 2.0 Fibre forest berry 200ml</t>
        </is>
      </c>
      <c r="F172" s="4" t="inlineStr">
        <is>
          <t>NON_COMPLIANT</t>
        </is>
      </c>
      <c r="G172" s="2" t="n">
        <v>0.875</v>
      </c>
      <c r="H172" s="2" t="n">
        <v>7</v>
      </c>
      <c r="I172" s="2" t="n">
        <v>1</v>
      </c>
      <c r="J172" s="2" t="n">
        <v>0</v>
      </c>
      <c r="K172" s="2" t="inlineStr">
        <is>
          <t>fat: 8.7 g/100ml vs = 9.7 g/100ml</t>
        </is>
      </c>
      <c r="L172" s="2" t="inlineStr"/>
      <c r="M172" s="2" t="inlineStr">
        <is>
          <t>FAIL fat: 8.7 does not satisfy = 9.7</t>
        </is>
      </c>
    </row>
    <row r="173">
      <c r="A173" s="2" t="inlineStr">
        <is>
          <t>99</t>
        </is>
      </c>
      <c r="B173" s="2" t="inlineStr">
        <is>
          <t>Diētiskā pārtika, patstāvīgi lietojama, šķidra, pacientu pilnvērtīga uztura nodrošināšanai, ar palielinātu olbaltumvielu un enerģijas daudzumu, ar šķi</t>
        </is>
      </c>
      <c r="C173" s="2" t="inlineStr">
        <is>
          <t>nutrition</t>
        </is>
      </c>
      <c r="D173" s="2" t="n">
        <v>2</v>
      </c>
      <c r="E173" s="2" t="inlineStr">
        <is>
          <t>Resource 2.0 Fibre coffee 200ml</t>
        </is>
      </c>
      <c r="F173" s="4" t="inlineStr">
        <is>
          <t>NON_COMPLIANT</t>
        </is>
      </c>
      <c r="G173" s="2" t="n">
        <v>0.875</v>
      </c>
      <c r="H173" s="2" t="n">
        <v>7</v>
      </c>
      <c r="I173" s="2" t="n">
        <v>1</v>
      </c>
      <c r="J173" s="2" t="n">
        <v>0</v>
      </c>
      <c r="K173" s="2" t="inlineStr">
        <is>
          <t>fat: 8.7 g/100ml vs = 9.7 g/100ml</t>
        </is>
      </c>
      <c r="L173" s="2" t="inlineStr"/>
      <c r="M173" s="2" t="inlineStr">
        <is>
          <t>FAIL fat: 8.7 does not satisfy = 9.7</t>
        </is>
      </c>
    </row>
    <row r="174">
      <c r="A174" s="2" t="inlineStr">
        <is>
          <t>99</t>
        </is>
      </c>
      <c r="B174" s="2" t="inlineStr">
        <is>
          <t>Diētiskā pārtika, patstāvīgi lietojama, šķidra, pacientu pilnvērtīga uztura nodrošināšanai, ar palielinātu olbaltumvielu un enerģijas daudzumu, ar šķi</t>
        </is>
      </c>
      <c r="C174" s="2" t="inlineStr">
        <is>
          <t>nutrition</t>
        </is>
      </c>
      <c r="D174" s="2" t="n">
        <v>3</v>
      </c>
      <c r="E174" s="2" t="inlineStr">
        <is>
          <t>Resource 2.0 vanilla 200ml</t>
        </is>
      </c>
      <c r="F174" s="4" t="inlineStr">
        <is>
          <t>NON_COMPLIANT</t>
        </is>
      </c>
      <c r="G174" s="2" t="n">
        <v>0.75</v>
      </c>
      <c r="H174" s="2" t="n">
        <v>6</v>
      </c>
      <c r="I174" s="2" t="n">
        <v>2</v>
      </c>
      <c r="J174" s="2" t="n">
        <v>0</v>
      </c>
      <c r="K174" s="2" t="inlineStr">
        <is>
          <t>fat: 8.7 g/100ml vs = 9.7 g/100ml; contains_fiber: fiber=0.0 g/100ml vs contains fiber</t>
        </is>
      </c>
      <c r="L174" s="2" t="inlineStr"/>
      <c r="M174" s="2" t="inlineStr">
        <is>
          <t>FAIL fat: 8.7 does not satisfy = 9.7; FAIL contains_fiber: Product has no/minimal fiber</t>
        </is>
      </c>
    </row>
    <row r="175">
      <c r="A175" s="2" t="inlineStr">
        <is>
          <t>99</t>
        </is>
      </c>
      <c r="B175" s="2" t="inlineStr">
        <is>
          <t>Diētiskā pārtika, patstāvīgi lietojama, šķidra, pacientu pilnvērtīga uztura nodrošināšanai, ar palielinātu olbaltumvielu un enerģijas daudzumu, ar šķi</t>
        </is>
      </c>
      <c r="C175" s="2" t="inlineStr">
        <is>
          <t>nutrition</t>
        </is>
      </c>
      <c r="D175" s="2" t="n">
        <v>4</v>
      </c>
      <c r="E175" s="2" t="inlineStr">
        <is>
          <t>Resource 2.0 apricot 200ml</t>
        </is>
      </c>
      <c r="F175" s="4" t="inlineStr">
        <is>
          <t>NON_COMPLIANT</t>
        </is>
      </c>
      <c r="G175" s="2" t="n">
        <v>0.75</v>
      </c>
      <c r="H175" s="2" t="n">
        <v>6</v>
      </c>
      <c r="I175" s="2" t="n">
        <v>2</v>
      </c>
      <c r="J175" s="2" t="n">
        <v>0</v>
      </c>
      <c r="K175" s="2" t="inlineStr">
        <is>
          <t>fat: 8.7 g/100ml vs = 9.7 g/100ml; contains_fiber: fiber=0.0 g/100ml vs contains fiber</t>
        </is>
      </c>
      <c r="L175" s="2" t="inlineStr"/>
      <c r="M175" s="2" t="inlineStr">
        <is>
          <t>FAIL fat: 8.7 does not satisfy = 9.7; FAIL contains_fiber: Product has no/minimal fiber</t>
        </is>
      </c>
    </row>
    <row r="176">
      <c r="A176" s="2" t="inlineStr">
        <is>
          <t>99</t>
        </is>
      </c>
      <c r="B176" s="2" t="inlineStr">
        <is>
          <t>Diētiskā pārtika, patstāvīgi lietojama, šķidra, pacientu pilnvērtīga uztura nodrošināšanai, ar palielinātu olbaltumvielu un enerģijas daudzumu, ar šķi</t>
        </is>
      </c>
      <c r="C176" s="2" t="inlineStr">
        <is>
          <t>nutrition</t>
        </is>
      </c>
      <c r="D176" s="2" t="n">
        <v>5</v>
      </c>
      <c r="E176" s="2" t="inlineStr">
        <is>
          <t>Peptamen 2.0 Enteral 500 ml</t>
        </is>
      </c>
      <c r="F176" s="4" t="inlineStr">
        <is>
          <t>NON_COMPLIANT</t>
        </is>
      </c>
      <c r="G176" s="2" t="n">
        <v>0.625</v>
      </c>
      <c r="H176" s="2" t="n">
        <v>5</v>
      </c>
      <c r="I176" s="2" t="n">
        <v>3</v>
      </c>
      <c r="J176" s="2" t="n">
        <v>0</v>
      </c>
      <c r="K176" s="2" t="inlineStr">
        <is>
          <t>contains_fiber: fiber=0.0 g/100ml vs contains fiber; route: enteral vs oral; volume: 500.0 ml vs = 200.0 ml</t>
        </is>
      </c>
      <c r="L176" s="2" t="inlineStr"/>
      <c r="M176" s="2" t="inlineStr">
        <is>
          <t>FAIL contains_fiber: Product has no/minimal fiber; FAIL route: 'enteral' != 'oral'; FAIL volume: 500.0 ml != 200.0 ml</t>
        </is>
      </c>
    </row>
    <row r="177">
      <c r="A177" s="2" t="inlineStr">
        <is>
          <t>100</t>
        </is>
      </c>
      <c r="B177" s="2" t="inlineStr">
        <is>
          <t>Diētiskā pārtika, patstāvīgi lietojama, šķidra, pacientu pilnvērtīga uztura nodrošināšanai ar palielinātu olbaltumvielu (ne mazāk kā 14g/100ml) un ene</t>
        </is>
      </c>
      <c r="C177" s="2" t="inlineStr">
        <is>
          <t>nutrition</t>
        </is>
      </c>
      <c r="D177" s="2" t="n">
        <v>1</v>
      </c>
      <c r="E177" s="2" t="inlineStr">
        <is>
          <t>Resource 2.0 vanilla 200ml</t>
        </is>
      </c>
      <c r="F177" s="4" t="inlineStr">
        <is>
          <t>NON_COMPLIANT</t>
        </is>
      </c>
      <c r="G177" s="2" t="n">
        <v>0.5</v>
      </c>
      <c r="H177" s="2" t="n">
        <v>4</v>
      </c>
      <c r="I177" s="2" t="n">
        <v>4</v>
      </c>
      <c r="J177" s="2" t="n">
        <v>0</v>
      </c>
      <c r="K177" s="2" t="inlineStr">
        <is>
          <t>energy: 200.0 kcal/100ml vs = 240.0 kcal/100ml; protein: 9.0 g/100ml vs &gt;= 14.0 g/100ml; carbohydrates: 21.4 g/100ml vs = 24.4 g/100ml; volume: 200.0 ml vs = 125.0 ml</t>
        </is>
      </c>
      <c r="L177" s="2" t="inlineStr"/>
      <c r="M177" s="2" t="inlineStr">
        <is>
          <t>FAIL energy: 200.0 does not satisfy = 240.0; FAIL protein: 9.0 does not satisfy &gt;= 14.0; FAIL carbohydrates: 21.4 does not satisfy = 24.4; FAIL volume: 200.0 ml != 125.0 ml</t>
        </is>
      </c>
    </row>
    <row r="178">
      <c r="A178" s="2" t="inlineStr">
        <is>
          <t>100</t>
        </is>
      </c>
      <c r="B178" s="2" t="inlineStr">
        <is>
          <t>Diētiskā pārtika, patstāvīgi lietojama, šķidra, pacientu pilnvērtīga uztura nodrošināšanai ar palielinātu olbaltumvielu (ne mazāk kā 14g/100ml) un ene</t>
        </is>
      </c>
      <c r="C178" s="2" t="inlineStr">
        <is>
          <t>nutrition</t>
        </is>
      </c>
      <c r="D178" s="2" t="n">
        <v>2</v>
      </c>
      <c r="E178" s="2" t="inlineStr">
        <is>
          <t>Resource 2.0 apricot 200ml</t>
        </is>
      </c>
      <c r="F178" s="4" t="inlineStr">
        <is>
          <t>NON_COMPLIANT</t>
        </is>
      </c>
      <c r="G178" s="2" t="n">
        <v>0.5</v>
      </c>
      <c r="H178" s="2" t="n">
        <v>4</v>
      </c>
      <c r="I178" s="2" t="n">
        <v>4</v>
      </c>
      <c r="J178" s="2" t="n">
        <v>0</v>
      </c>
      <c r="K178" s="2" t="inlineStr">
        <is>
          <t>energy: 200.0 kcal/100ml vs = 240.0 kcal/100ml; protein: 9.0 g/100ml vs &gt;= 14.0 g/100ml; carbohydrates: 21.4 g/100ml vs = 24.4 g/100ml; volume: 200.0 ml vs = 125.0 ml</t>
        </is>
      </c>
      <c r="L178" s="2" t="inlineStr"/>
      <c r="M178" s="2" t="inlineStr">
        <is>
          <t>FAIL energy: 200.0 does not satisfy = 240.0; FAIL protein: 9.0 does not satisfy &gt;= 14.0; FAIL carbohydrates: 21.4 does not satisfy = 24.4; FAIL volume: 200.0 ml != 125.0 ml</t>
        </is>
      </c>
    </row>
    <row r="179">
      <c r="A179" s="2" t="inlineStr">
        <is>
          <t>100</t>
        </is>
      </c>
      <c r="B179" s="2" t="inlineStr">
        <is>
          <t>Diētiskā pārtika, patstāvīgi lietojama, šķidra, pacientu pilnvērtīga uztura nodrošināšanai ar palielinātu olbaltumvielu (ne mazāk kā 14g/100ml) un ene</t>
        </is>
      </c>
      <c r="C179" s="2" t="inlineStr">
        <is>
          <t>nutrition</t>
        </is>
      </c>
      <c r="D179" s="2" t="n">
        <v>3</v>
      </c>
      <c r="E179" s="2" t="inlineStr">
        <is>
          <t>Isosource 2.0 Protein 500 ml</t>
        </is>
      </c>
      <c r="F179" s="4" t="inlineStr">
        <is>
          <t>NON_COMPLIANT</t>
        </is>
      </c>
      <c r="G179" s="2" t="n">
        <v>0.375</v>
      </c>
      <c r="H179" s="2" t="n">
        <v>3</v>
      </c>
      <c r="I179" s="2" t="n">
        <v>5</v>
      </c>
      <c r="J179" s="2" t="n">
        <v>0</v>
      </c>
      <c r="K179" s="2" t="inlineStr">
        <is>
          <t>energy: 200.0 kcal/100ml vs = 240.0 kcal/100ml; protein: 10.0 g/100ml vs &gt;= 14.0 g/100ml; fat: 6.7 g/100ml vs = 9.4 g/100ml; route: enteral vs oral; volume: 500.0 ml vs = 125.0 ml</t>
        </is>
      </c>
      <c r="L179" s="2" t="inlineStr"/>
      <c r="M179" s="2" t="inlineStr">
        <is>
          <t>FAIL energy: 200.0 does not satisfy = 240.0; FAIL protein: 10.0 does not satisfy &gt;= 14.0; FAIL fat: 6.7 does not satisfy = 9.4; FAIL route: 'enteral' != 'oral'; FAIL volume: 500.0 ml != 125.0 ml</t>
        </is>
      </c>
    </row>
    <row r="180">
      <c r="A180" s="2" t="inlineStr">
        <is>
          <t>100</t>
        </is>
      </c>
      <c r="B180" s="2" t="inlineStr">
        <is>
          <t>Diētiskā pārtika, patstāvīgi lietojama, šķidra, pacientu pilnvērtīga uztura nodrošināšanai ar palielinātu olbaltumvielu (ne mazāk kā 14g/100ml) un ene</t>
        </is>
      </c>
      <c r="C180" s="2" t="inlineStr">
        <is>
          <t>nutrition</t>
        </is>
      </c>
      <c r="D180" s="2" t="n">
        <v>4</v>
      </c>
      <c r="E180" s="2" t="inlineStr">
        <is>
          <t>Peptamen 2.0 Enteral 500 ml</t>
        </is>
      </c>
      <c r="F180" s="4" t="inlineStr">
        <is>
          <t>NON_COMPLIANT</t>
        </is>
      </c>
      <c r="G180" s="2" t="n">
        <v>0.375</v>
      </c>
      <c r="H180" s="2" t="n">
        <v>3</v>
      </c>
      <c r="I180" s="2" t="n">
        <v>5</v>
      </c>
      <c r="J180" s="2" t="n">
        <v>0</v>
      </c>
      <c r="K180" s="2" t="inlineStr">
        <is>
          <t>energy: 200.0 kcal/100ml vs = 240.0 kcal/100ml; protein: 9.2 g/100ml vs &gt;= 14.0 g/100ml; carbohydrates: 20.0 g/100ml vs = 24.4 g/100ml; route: enteral vs oral; volume: 500.0 ml vs = 125.0 ml</t>
        </is>
      </c>
      <c r="L180" s="2" t="inlineStr"/>
      <c r="M180" s="2" t="inlineStr">
        <is>
          <t>FAIL energy: 200.0 does not satisfy = 240.0; FAIL protein: 9.2 does not satisfy &gt;= 14.0; FAIL carbohydrates: 20.0 does not satisfy = 24.4; FAIL route: 'enteral' != 'oral'; FAIL volume: 500.0 ml != 125.0 ml</t>
        </is>
      </c>
    </row>
    <row r="181">
      <c r="A181" s="2" t="inlineStr">
        <is>
          <t>100</t>
        </is>
      </c>
      <c r="B181" s="2" t="inlineStr">
        <is>
          <t>Diētiskā pārtika, patstāvīgi lietojama, šķidra, pacientu pilnvērtīga uztura nodrošināšanai ar palielinātu olbaltumvielu (ne mazāk kā 14g/100ml) un ene</t>
        </is>
      </c>
      <c r="C181" s="2" t="inlineStr">
        <is>
          <t>nutrition</t>
        </is>
      </c>
      <c r="D181" s="2" t="n">
        <v>5</v>
      </c>
      <c r="E181" s="2" t="inlineStr">
        <is>
          <t>Infasource 90 ml</t>
        </is>
      </c>
      <c r="F181" s="4" t="inlineStr">
        <is>
          <t>NON_COMPLIANT</t>
        </is>
      </c>
      <c r="G181" s="2" t="n">
        <v>0.375</v>
      </c>
      <c r="H181" s="2" t="n">
        <v>3</v>
      </c>
      <c r="I181" s="2" t="n">
        <v>5</v>
      </c>
      <c r="J181" s="2" t="n">
        <v>0</v>
      </c>
      <c r="K181" s="2" t="inlineStr">
        <is>
          <t>energy: 100.0 kcal/100ml vs = 240.0 kcal/100ml; protein: 2.6 g/100ml vs &gt;= 14.0 g/100ml; fat: 5.5 g/100ml vs = 9.4 g/100ml; carbohydrates: 10.0 g/100ml vs = 24.4 g/100ml; volume: 90.0 ml vs = 125.0 ml</t>
        </is>
      </c>
      <c r="L181" s="2" t="inlineStr"/>
      <c r="M181" s="2" t="inlineStr">
        <is>
          <t>FAIL energy: 100.0 does not satisfy = 240.0; FAIL protein: 2.6 does not satisfy &gt;= 14.0; FAIL fat: 5.5 does not satisfy = 9.4; FAIL carbohydrates: 10.0 does not satisfy = 24.4; FAIL volume: 90.0 ml != 125.0 ml</t>
        </is>
      </c>
    </row>
    <row r="182">
      <c r="A182" s="2" t="inlineStr">
        <is>
          <t>101</t>
        </is>
      </c>
      <c r="B182" s="2" t="inlineStr">
        <is>
          <t>Diētiskā pārtika, patstāvīgi lietojama, šķidra, pacientu pilnvērtīga uztura nodrošināšanai ar palielinātu olbaltumvielu un enerģijas daudzumu, bez šķi</t>
        </is>
      </c>
      <c r="C182" s="2" t="inlineStr">
        <is>
          <t>nutrition</t>
        </is>
      </c>
      <c r="D182" s="2" t="n">
        <v>1</v>
      </c>
      <c r="E182" s="2" t="inlineStr">
        <is>
          <t>Resource 2.0 vanilla 200ml</t>
        </is>
      </c>
      <c r="F182" s="5" t="inlineStr">
        <is>
          <t>COMPLIANT</t>
        </is>
      </c>
      <c r="G182" s="2" t="n">
        <v>1</v>
      </c>
      <c r="H182" s="2" t="n">
        <v>8</v>
      </c>
      <c r="I182" s="2" t="n">
        <v>0</v>
      </c>
      <c r="J182" s="2" t="n">
        <v>0</v>
      </c>
      <c r="K182" s="2" t="inlineStr"/>
      <c r="L182" s="2" t="inlineStr"/>
      <c r="M182" s="2" t="inlineStr">
        <is>
          <t>All checked criteria passed</t>
        </is>
      </c>
    </row>
    <row r="183">
      <c r="A183" s="2" t="inlineStr">
        <is>
          <t>101</t>
        </is>
      </c>
      <c r="B183" s="2" t="inlineStr">
        <is>
          <t>Diētiskā pārtika, patstāvīgi lietojama, šķidra, pacientu pilnvērtīga uztura nodrošināšanai ar palielinātu olbaltumvielu un enerģijas daudzumu, bez šķi</t>
        </is>
      </c>
      <c r="C183" s="2" t="inlineStr">
        <is>
          <t>nutrition</t>
        </is>
      </c>
      <c r="D183" s="2" t="n">
        <v>2</v>
      </c>
      <c r="E183" s="2" t="inlineStr">
        <is>
          <t>Resource 2.0 apricot 200ml</t>
        </is>
      </c>
      <c r="F183" s="5" t="inlineStr">
        <is>
          <t>COMPLIANT</t>
        </is>
      </c>
      <c r="G183" s="2" t="n">
        <v>1</v>
      </c>
      <c r="H183" s="2" t="n">
        <v>8</v>
      </c>
      <c r="I183" s="2" t="n">
        <v>0</v>
      </c>
      <c r="J183" s="2" t="n">
        <v>0</v>
      </c>
      <c r="K183" s="2" t="inlineStr"/>
      <c r="L183" s="2" t="inlineStr"/>
      <c r="M183" s="2" t="inlineStr">
        <is>
          <t>All checked criteria passed</t>
        </is>
      </c>
    </row>
    <row r="184">
      <c r="A184" s="2" t="inlineStr">
        <is>
          <t>101</t>
        </is>
      </c>
      <c r="B184" s="2" t="inlineStr">
        <is>
          <t>Diētiskā pārtika, patstāvīgi lietojama, šķidra, pacientu pilnvērtīga uztura nodrošināšanai ar palielinātu olbaltumvielu un enerģijas daudzumu, bez šķi</t>
        </is>
      </c>
      <c r="C184" s="2" t="inlineStr">
        <is>
          <t>nutrition</t>
        </is>
      </c>
      <c r="D184" s="2" t="n">
        <v>3</v>
      </c>
      <c r="E184" s="2" t="inlineStr">
        <is>
          <t>Resource 2.0 Fibre forest berry 200ml</t>
        </is>
      </c>
      <c r="F184" s="4" t="inlineStr">
        <is>
          <t>NON_COMPLIANT</t>
        </is>
      </c>
      <c r="G184" s="2" t="n">
        <v>0.875</v>
      </c>
      <c r="H184" s="2" t="n">
        <v>7</v>
      </c>
      <c r="I184" s="2" t="n">
        <v>1</v>
      </c>
      <c r="J184" s="2" t="n">
        <v>0</v>
      </c>
      <c r="K184" s="2" t="inlineStr">
        <is>
          <t>contains_fiber: fiber=2.5 g/100ml vs no fiber</t>
        </is>
      </c>
      <c r="L184" s="2" t="inlineStr"/>
      <c r="M184" s="2" t="inlineStr">
        <is>
          <t>FAIL contains_fiber: Product contains fiber (2.5 g/100ml)</t>
        </is>
      </c>
    </row>
    <row r="185">
      <c r="A185" s="2" t="inlineStr">
        <is>
          <t>101</t>
        </is>
      </c>
      <c r="B185" s="2" t="inlineStr">
        <is>
          <t>Diētiskā pārtika, patstāvīgi lietojama, šķidra, pacientu pilnvērtīga uztura nodrošināšanai ar palielinātu olbaltumvielu un enerģijas daudzumu, bez šķi</t>
        </is>
      </c>
      <c r="C185" s="2" t="inlineStr">
        <is>
          <t>nutrition</t>
        </is>
      </c>
      <c r="D185" s="2" t="n">
        <v>4</v>
      </c>
      <c r="E185" s="2" t="inlineStr">
        <is>
          <t>Resource 2.0 Fibre coffee 200ml</t>
        </is>
      </c>
      <c r="F185" s="4" t="inlineStr">
        <is>
          <t>NON_COMPLIANT</t>
        </is>
      </c>
      <c r="G185" s="2" t="n">
        <v>0.875</v>
      </c>
      <c r="H185" s="2" t="n">
        <v>7</v>
      </c>
      <c r="I185" s="2" t="n">
        <v>1</v>
      </c>
      <c r="J185" s="2" t="n">
        <v>0</v>
      </c>
      <c r="K185" s="2" t="inlineStr">
        <is>
          <t>contains_fiber: fiber=2.5 g/100ml vs no fiber</t>
        </is>
      </c>
      <c r="L185" s="2" t="inlineStr"/>
      <c r="M185" s="2" t="inlineStr">
        <is>
          <t>FAIL contains_fiber: Product contains fiber (2.5 g/100ml)</t>
        </is>
      </c>
    </row>
    <row r="186">
      <c r="A186" s="2" t="inlineStr">
        <is>
          <t>101</t>
        </is>
      </c>
      <c r="B186" s="2" t="inlineStr">
        <is>
          <t>Diētiskā pārtika, patstāvīgi lietojama, šķidra, pacientu pilnvērtīga uztura nodrošināšanai ar palielinātu olbaltumvielu un enerģijas daudzumu, bez šķi</t>
        </is>
      </c>
      <c r="C186" s="2" t="inlineStr">
        <is>
          <t>nutrition</t>
        </is>
      </c>
      <c r="D186" s="2" t="n">
        <v>5</v>
      </c>
      <c r="E186" s="2" t="inlineStr">
        <is>
          <t>Peptamen 2.0 Enteral 500 ml</t>
        </is>
      </c>
      <c r="F186" s="4" t="inlineStr">
        <is>
          <t>NON_COMPLIANT</t>
        </is>
      </c>
      <c r="G186" s="2" t="n">
        <v>0.75</v>
      </c>
      <c r="H186" s="2" t="n">
        <v>6</v>
      </c>
      <c r="I186" s="2" t="n">
        <v>2</v>
      </c>
      <c r="J186" s="2" t="n">
        <v>0</v>
      </c>
      <c r="K186" s="2" t="inlineStr">
        <is>
          <t>route: enteral vs oral; volume: 500.0 ml vs = 200.0 ml</t>
        </is>
      </c>
      <c r="L186" s="2" t="inlineStr"/>
      <c r="M186" s="2" t="inlineStr">
        <is>
          <t>FAIL route: 'enteral' != 'oral'; FAIL volume: 500.0 ml != 200.0 ml</t>
        </is>
      </c>
    </row>
    <row r="187">
      <c r="A187" s="2" t="inlineStr">
        <is>
          <t>102</t>
        </is>
      </c>
      <c r="B187" s="2" t="inlineStr">
        <is>
          <t>Diētiskā pārtika, patstāvīgi lietojama, šķidra, hiperglikēmijas un/vai cukura diabēta pacientu uzturam, ar zemu glikēmisko indeksu, olbaltumvielu daud</t>
        </is>
      </c>
      <c r="C187" s="2" t="inlineStr">
        <is>
          <t>nutrition</t>
        </is>
      </c>
      <c r="D187" s="2" t="n">
        <v>1</v>
      </c>
      <c r="E187" s="2" t="inlineStr">
        <is>
          <t>Oral Impact vanilla 237ml</t>
        </is>
      </c>
      <c r="F187" s="4" t="inlineStr">
        <is>
          <t>NON_COMPLIANT</t>
        </is>
      </c>
      <c r="G187" s="2" t="n">
        <v>0.545</v>
      </c>
      <c r="H187" s="2" t="n">
        <v>6</v>
      </c>
      <c r="I187" s="2" t="n">
        <v>3</v>
      </c>
      <c r="J187" s="2" t="n">
        <v>2</v>
      </c>
      <c r="K187" s="2" t="inlineStr">
        <is>
          <t>energy: 144.0 kcal/100ml vs = 100.0 kcal/100ml; fiber: 1.4 g/100ml vs = 2.1 g/100ml; volume: 237.0 ml vs = 200.0 ml</t>
        </is>
      </c>
      <c r="L187" s="2" t="inlineStr">
        <is>
          <t>monounsaturated_fat; low_glycemic_index</t>
        </is>
      </c>
      <c r="M187" s="2" t="inlineStr">
        <is>
          <t>FAIL energy: 144.0 does not satisfy = 100.0; UNKNOWN monounsaturated_fat: Product has no value for 'monounsaturated_fat'; FAIL fiber: 1.4 does not satisfy = 2.1; UNKNOWN low_glycemic_index: Cannot determine 'low_glycemic_index' for this product; FAIL volume: 237.0 ml != 200.0 ml</t>
        </is>
      </c>
    </row>
    <row r="188">
      <c r="A188" s="2" t="inlineStr">
        <is>
          <t>102</t>
        </is>
      </c>
      <c r="B188" s="2" t="inlineStr">
        <is>
          <t>Diētiskā pārtika, patstāvīgi lietojama, šķidra, hiperglikēmijas un/vai cukura diabēta pacientu uzturam, ar zemu glikēmisko indeksu, olbaltumvielu daud</t>
        </is>
      </c>
      <c r="C188" s="2" t="inlineStr">
        <is>
          <t>nutrition</t>
        </is>
      </c>
      <c r="D188" s="2" t="n">
        <v>2</v>
      </c>
      <c r="E188" s="2" t="inlineStr">
        <is>
          <t>Oral Impact tropical 237ml</t>
        </is>
      </c>
      <c r="F188" s="4" t="inlineStr">
        <is>
          <t>NON_COMPLIANT</t>
        </is>
      </c>
      <c r="G188" s="2" t="n">
        <v>0.545</v>
      </c>
      <c r="H188" s="2" t="n">
        <v>6</v>
      </c>
      <c r="I188" s="2" t="n">
        <v>3</v>
      </c>
      <c r="J188" s="2" t="n">
        <v>2</v>
      </c>
      <c r="K188" s="2" t="inlineStr">
        <is>
          <t>energy: 144.0 kcal/100ml vs = 100.0 kcal/100ml; fiber: 1.4 g/100ml vs = 2.1 g/100ml; volume: 237.0 ml vs = 200.0 ml</t>
        </is>
      </c>
      <c r="L188" s="2" t="inlineStr">
        <is>
          <t>monounsaturated_fat; low_glycemic_index</t>
        </is>
      </c>
      <c r="M188" s="2" t="inlineStr">
        <is>
          <t>FAIL energy: 144.0 does not satisfy = 100.0; UNKNOWN monounsaturated_fat: Product has no value for 'monounsaturated_fat'; FAIL fiber: 1.4 does not satisfy = 2.1; UNKNOWN low_glycemic_index: Cannot determine 'low_glycemic_index' for this product; FAIL volume: 237.0 ml != 200.0 ml</t>
        </is>
      </c>
    </row>
    <row r="189">
      <c r="A189" s="2" t="inlineStr">
        <is>
          <t>102</t>
        </is>
      </c>
      <c r="B189" s="2" t="inlineStr">
        <is>
          <t>Diētiskā pārtika, patstāvīgi lietojama, šķidra, hiperglikēmijas un/vai cukura diabēta pacientu uzturam, ar zemu glikēmisko indeksu, olbaltumvielu daud</t>
        </is>
      </c>
      <c r="C189" s="2" t="inlineStr">
        <is>
          <t>nutrition</t>
        </is>
      </c>
      <c r="D189" s="2" t="n">
        <v>3</v>
      </c>
      <c r="E189" s="2" t="inlineStr">
        <is>
          <t>Resource Protein strawberry 200ml</t>
        </is>
      </c>
      <c r="F189" s="4" t="inlineStr">
        <is>
          <t>NON_COMPLIANT</t>
        </is>
      </c>
      <c r="G189" s="2" t="n">
        <v>0.545</v>
      </c>
      <c r="H189" s="2" t="n">
        <v>6</v>
      </c>
      <c r="I189" s="2" t="n">
        <v>2</v>
      </c>
      <c r="J189" s="2" t="n">
        <v>3</v>
      </c>
      <c r="K189" s="2" t="inlineStr">
        <is>
          <t>energy: 125.0 kcal/100ml vs = 100.0 kcal/100ml; fiber: 0.0 g/100ml vs = 2.1 g/100ml</t>
        </is>
      </c>
      <c r="L189" s="2" t="inlineStr">
        <is>
          <t>monounsaturated_fat; l_arginine; low_glycemic_index</t>
        </is>
      </c>
      <c r="M189" s="2" t="inlineStr">
        <is>
          <t>FAIL energy: 125.0 does not satisfy = 100.0; UNKNOWN monounsaturated_fat: Product has no value for 'monounsaturated_fat'; FAIL fiber: 0.0 does not satisfy = 2.1; UNKNOWN l_arginine: Product has no value for 'l_arginine'; UNKNOWN low_glycemic_index: Cannot determine 'low_glycemic_index' for this product</t>
        </is>
      </c>
    </row>
    <row r="190">
      <c r="A190" s="2" t="inlineStr">
        <is>
          <t>102</t>
        </is>
      </c>
      <c r="B190" s="2" t="inlineStr">
        <is>
          <t>Diētiskā pārtika, patstāvīgi lietojama, šķidra, hiperglikēmijas un/vai cukura diabēta pacientu uzturam, ar zemu glikēmisko indeksu, olbaltumvielu daud</t>
        </is>
      </c>
      <c r="C190" s="2" t="inlineStr">
        <is>
          <t>nutrition</t>
        </is>
      </c>
      <c r="D190" s="2" t="n">
        <v>4</v>
      </c>
      <c r="E190" s="2" t="inlineStr">
        <is>
          <t>Resource Protein chocolate 200ml</t>
        </is>
      </c>
      <c r="F190" s="4" t="inlineStr">
        <is>
          <t>NON_COMPLIANT</t>
        </is>
      </c>
      <c r="G190" s="2" t="n">
        <v>0.545</v>
      </c>
      <c r="H190" s="2" t="n">
        <v>6</v>
      </c>
      <c r="I190" s="2" t="n">
        <v>2</v>
      </c>
      <c r="J190" s="2" t="n">
        <v>3</v>
      </c>
      <c r="K190" s="2" t="inlineStr">
        <is>
          <t>energy: 125.0 kcal/100ml vs = 100.0 kcal/100ml; fiber: 0.5 g/100ml vs = 2.1 g/100ml</t>
        </is>
      </c>
      <c r="L190" s="2" t="inlineStr">
        <is>
          <t>monounsaturated_fat; l_arginine; low_glycemic_index</t>
        </is>
      </c>
      <c r="M190" s="2" t="inlineStr">
        <is>
          <t>FAIL energy: 125.0 does not satisfy = 100.0; UNKNOWN monounsaturated_fat: Product has no value for 'monounsaturated_fat'; FAIL fiber: 0.5 does not satisfy = 2.1; UNKNOWN l_arginine: Product has no value for 'l_arginine'; UNKNOWN low_glycemic_index: Cannot determine 'low_glycemic_index' for this product</t>
        </is>
      </c>
    </row>
    <row r="191">
      <c r="A191" s="2" t="inlineStr">
        <is>
          <t>102</t>
        </is>
      </c>
      <c r="B191" s="2" t="inlineStr">
        <is>
          <t>Diētiskā pārtika, patstāvīgi lietojama, šķidra, hiperglikēmijas un/vai cukura diabēta pacientu uzturam, ar zemu glikēmisko indeksu, olbaltumvielu daud</t>
        </is>
      </c>
      <c r="C191" s="2" t="inlineStr">
        <is>
          <t>nutrition</t>
        </is>
      </c>
      <c r="D191" s="2" t="n">
        <v>5</v>
      </c>
      <c r="E191" s="2" t="inlineStr">
        <is>
          <t>Resource 2.0 vanilla 200ml</t>
        </is>
      </c>
      <c r="F191" s="4" t="inlineStr">
        <is>
          <t>NON_COMPLIANT</t>
        </is>
      </c>
      <c r="G191" s="2" t="n">
        <v>0.545</v>
      </c>
      <c r="H191" s="2" t="n">
        <v>6</v>
      </c>
      <c r="I191" s="2" t="n">
        <v>2</v>
      </c>
      <c r="J191" s="2" t="n">
        <v>3</v>
      </c>
      <c r="K191" s="2" t="inlineStr">
        <is>
          <t>energy: 200.0 kcal/100ml vs = 100.0 kcal/100ml; fiber: 0.0 g/100ml vs = 2.1 g/100ml</t>
        </is>
      </c>
      <c r="L191" s="2" t="inlineStr">
        <is>
          <t>monounsaturated_fat; l_arginine; low_glycemic_index</t>
        </is>
      </c>
      <c r="M191" s="2" t="inlineStr">
        <is>
          <t>FAIL energy: 200.0 does not satisfy = 100.0; UNKNOWN monounsaturated_fat: Product has no value for 'monounsaturated_fat'; FAIL fiber: 0.0 does not satisfy = 2.1; UNKNOWN l_arginine: Product has no value for 'l_arginine'; UNKNOWN low_glycemic_index: Cannot determine 'low_glycemic_index' for this product</t>
        </is>
      </c>
    </row>
    <row r="192">
      <c r="A192" s="2" t="inlineStr">
        <is>
          <t>103</t>
        </is>
      </c>
      <c r="B192" s="2" t="inlineStr">
        <is>
          <t>Diētiska pārtika. Patstāvīgi lietojama, krēmveida. Pielietojama neiroloģiskiem pacientiem ar disfāgiju. Enerģētiskā vērtība 2 kcal/1g. Uzturvielu sast</t>
        </is>
      </c>
      <c r="C192" s="2" t="inlineStr">
        <is>
          <t>nutrition</t>
        </is>
      </c>
      <c r="D192" s="2" t="n">
        <v>1</v>
      </c>
      <c r="E192" s="2" t="inlineStr">
        <is>
          <t>Resource 2.0 vanilla 200ml</t>
        </is>
      </c>
      <c r="F192" s="4" t="inlineStr">
        <is>
          <t>NON_COMPLIANT</t>
        </is>
      </c>
      <c r="G192" s="2" t="n">
        <v>0.429</v>
      </c>
      <c r="H192" s="2" t="n">
        <v>3</v>
      </c>
      <c r="I192" s="2" t="n">
        <v>3</v>
      </c>
      <c r="J192" s="2" t="n">
        <v>1</v>
      </c>
      <c r="K192" s="2" t="inlineStr">
        <is>
          <t>fat: 8.7 g/100ml vs = 7.8 g/100ml; formulation: liquid vs semi_solid; volume: 200.0 ml vs = 125.0 ml</t>
        </is>
      </c>
      <c r="L192" s="2" t="inlineStr">
        <is>
          <t>energy</t>
        </is>
      </c>
      <c r="M192" s="2" t="inlineStr">
        <is>
          <t>UNKNOWN energy: Incompatible units for 'energy': product is kcal/100ml, requirement is kcal/100g; FAIL fat: 8.7 does not satisfy = 7.8; FAIL formulation: 'liquid' != 'semi_solid'; FAIL volume: 200.0 ml != 125.0 ml</t>
        </is>
      </c>
    </row>
    <row r="193">
      <c r="A193" s="2" t="inlineStr">
        <is>
          <t>103</t>
        </is>
      </c>
      <c r="B193" s="2" t="inlineStr">
        <is>
          <t>Diētiska pārtika. Patstāvīgi lietojama, krēmveida. Pielietojama neiroloģiskiem pacientiem ar disfāgiju. Enerģētiskā vērtība 2 kcal/1g. Uzturvielu sast</t>
        </is>
      </c>
      <c r="C193" s="2" t="inlineStr">
        <is>
          <t>nutrition</t>
        </is>
      </c>
      <c r="D193" s="2" t="n">
        <v>2</v>
      </c>
      <c r="E193" s="2" t="inlineStr">
        <is>
          <t>Resource 2.0 apricot 200ml</t>
        </is>
      </c>
      <c r="F193" s="4" t="inlineStr">
        <is>
          <t>NON_COMPLIANT</t>
        </is>
      </c>
      <c r="G193" s="2" t="n">
        <v>0.429</v>
      </c>
      <c r="H193" s="2" t="n">
        <v>3</v>
      </c>
      <c r="I193" s="2" t="n">
        <v>3</v>
      </c>
      <c r="J193" s="2" t="n">
        <v>1</v>
      </c>
      <c r="K193" s="2" t="inlineStr">
        <is>
          <t>fat: 8.7 g/100ml vs = 7.8 g/100ml; formulation: liquid vs semi_solid; volume: 200.0 ml vs = 125.0 ml</t>
        </is>
      </c>
      <c r="L193" s="2" t="inlineStr">
        <is>
          <t>energy</t>
        </is>
      </c>
      <c r="M193" s="2" t="inlineStr">
        <is>
          <t>UNKNOWN energy: Incompatible units for 'energy': product is kcal/100ml, requirement is kcal/100g; FAIL fat: 8.7 does not satisfy = 7.8; FAIL formulation: 'liquid' != 'semi_solid'; FAIL volume: 200.0 ml != 125.0 ml</t>
        </is>
      </c>
    </row>
    <row r="194">
      <c r="A194" s="2" t="inlineStr">
        <is>
          <t>103</t>
        </is>
      </c>
      <c r="B194" s="2" t="inlineStr">
        <is>
          <t>Diētiska pārtika. Patstāvīgi lietojama, krēmveida. Pielietojama neiroloģiskiem pacientiem ar disfāgiju. Enerģētiskā vērtība 2 kcal/1g. Uzturvielu sast</t>
        </is>
      </c>
      <c r="C194" s="2" t="inlineStr">
        <is>
          <t>nutrition</t>
        </is>
      </c>
      <c r="D194" s="2" t="n">
        <v>3</v>
      </c>
      <c r="E194" s="2" t="inlineStr">
        <is>
          <t>Isosource 2.0 Protein Fibre 500 ml</t>
        </is>
      </c>
      <c r="F194" s="4" t="inlineStr">
        <is>
          <t>NON_COMPLIANT</t>
        </is>
      </c>
      <c r="G194" s="2" t="n">
        <v>0.286</v>
      </c>
      <c r="H194" s="2" t="n">
        <v>2</v>
      </c>
      <c r="I194" s="2" t="n">
        <v>4</v>
      </c>
      <c r="J194" s="2" t="n">
        <v>1</v>
      </c>
      <c r="K194" s="2" t="inlineStr">
        <is>
          <t>fat: 6.7 g/100ml vs = 7.8 g/100ml; formulation: liquid vs semi_solid; route: enteral vs oral; volume: 500.0 ml vs = 125.0 ml</t>
        </is>
      </c>
      <c r="L194" s="2" t="inlineStr">
        <is>
          <t>energy</t>
        </is>
      </c>
      <c r="M194" s="2" t="inlineStr">
        <is>
          <t>UNKNOWN energy: Incompatible units for 'energy': product is kcal/100ml, requirement is kcal/100g; FAIL fat: 6.7 does not satisfy = 7.8; FAIL formulation: 'liquid' != 'semi_solid'; FAIL route: 'enteral' != 'oral'; FAIL volume: 500.0 ml != 125.0 ml</t>
        </is>
      </c>
    </row>
    <row r="195">
      <c r="A195" s="2" t="inlineStr">
        <is>
          <t>103</t>
        </is>
      </c>
      <c r="B195" s="2" t="inlineStr">
        <is>
          <t>Diētiska pārtika. Patstāvīgi lietojama, krēmveida. Pielietojama neiroloģiskiem pacientiem ar disfāgiju. Enerģētiskā vērtība 2 kcal/1g. Uzturvielu sast</t>
        </is>
      </c>
      <c r="C195" s="2" t="inlineStr">
        <is>
          <t>nutrition</t>
        </is>
      </c>
      <c r="D195" s="2" t="n">
        <v>4</v>
      </c>
      <c r="E195" s="2" t="inlineStr">
        <is>
          <t>Isosource 2.0 Protein 500 ml</t>
        </is>
      </c>
      <c r="F195" s="4" t="inlineStr">
        <is>
          <t>NON_COMPLIANT</t>
        </is>
      </c>
      <c r="G195" s="2" t="n">
        <v>0.286</v>
      </c>
      <c r="H195" s="2" t="n">
        <v>2</v>
      </c>
      <c r="I195" s="2" t="n">
        <v>4</v>
      </c>
      <c r="J195" s="2" t="n">
        <v>1</v>
      </c>
      <c r="K195" s="2" t="inlineStr">
        <is>
          <t>fat: 6.7 g/100ml vs = 7.8 g/100ml; formulation: liquid vs semi_solid; route: enteral vs oral; volume: 500.0 ml vs = 125.0 ml</t>
        </is>
      </c>
      <c r="L195" s="2" t="inlineStr">
        <is>
          <t>energy</t>
        </is>
      </c>
      <c r="M195" s="2" t="inlineStr">
        <is>
          <t>UNKNOWN energy: Incompatible units for 'energy': product is kcal/100ml, requirement is kcal/100g; FAIL fat: 6.7 does not satisfy = 7.8; FAIL formulation: 'liquid' != 'semi_solid'; FAIL route: 'enteral' != 'oral'; FAIL volume: 500.0 ml != 125.0 ml</t>
        </is>
      </c>
    </row>
    <row r="196">
      <c r="A196" s="2" t="inlineStr">
        <is>
          <t>103</t>
        </is>
      </c>
      <c r="B196" s="2" t="inlineStr">
        <is>
          <t>Diētiska pārtika. Patstāvīgi lietojama, krēmveida. Pielietojama neiroloģiskiem pacientiem ar disfāgiju. Enerģētiskā vērtība 2 kcal/1g. Uzturvielu sast</t>
        </is>
      </c>
      <c r="C196" s="2" t="inlineStr">
        <is>
          <t>nutrition</t>
        </is>
      </c>
      <c r="D196" s="2" t="n">
        <v>5</v>
      </c>
      <c r="E196" s="2" t="inlineStr">
        <is>
          <t>Resource Junior chocolate 200ml</t>
        </is>
      </c>
      <c r="F196" s="4" t="inlineStr">
        <is>
          <t>NON_COMPLIANT</t>
        </is>
      </c>
      <c r="G196" s="2" t="n">
        <v>0.286</v>
      </c>
      <c r="H196" s="2" t="n">
        <v>2</v>
      </c>
      <c r="I196" s="2" t="n">
        <v>4</v>
      </c>
      <c r="J196" s="2" t="n">
        <v>1</v>
      </c>
      <c r="K196" s="2" t="inlineStr">
        <is>
          <t>protein: 3.0 g/100ml vs = 10.0 g/100ml; fat: 6.5 g/100ml vs = 7.8 g/100ml; formulation: liquid vs semi_solid; volume: 200.0 ml vs = 125.0 ml</t>
        </is>
      </c>
      <c r="L196" s="2" t="inlineStr">
        <is>
          <t>energy</t>
        </is>
      </c>
      <c r="M196" s="2" t="inlineStr">
        <is>
          <t>UNKNOWN energy: Incompatible units for 'energy': product is kcal/100ml, requirement is kcal/100g; FAIL protein: 3.0 does not satisfy = 10.0; FAIL fat: 6.5 does not satisfy = 7.8; FAIL formulation: 'liquid' != 'semi_solid'; FAIL volume: 200.0 ml != 125.0 ml</t>
        </is>
      </c>
    </row>
    <row r="197">
      <c r="A197" s="2" t="inlineStr">
        <is>
          <t>104</t>
        </is>
      </c>
      <c r="B197" s="2" t="inlineStr">
        <is>
          <t>Diētiskā pārtika, patstāvīgi lietojama, šķidra, hiperglikēmijas un/vai cukura diabēta pacientu uzturam, ar zemu glikēmisko indeksu, olbaltumvielu daud</t>
        </is>
      </c>
      <c r="C197" s="2" t="inlineStr">
        <is>
          <t>nutrition</t>
        </is>
      </c>
      <c r="D197" s="2" t="n">
        <v>1</v>
      </c>
      <c r="E197" s="2" t="inlineStr">
        <is>
          <t>Resource Diabet Plus vanilla 200ml</t>
        </is>
      </c>
      <c r="F197" s="4" t="inlineStr">
        <is>
          <t>NON_COMPLIANT</t>
        </is>
      </c>
      <c r="G197" s="2" t="n">
        <v>0.7</v>
      </c>
      <c r="H197" s="2" t="n">
        <v>7</v>
      </c>
      <c r="I197" s="2" t="n">
        <v>1</v>
      </c>
      <c r="J197" s="2" t="n">
        <v>2</v>
      </c>
      <c r="K197" s="2" t="inlineStr">
        <is>
          <t>fiber: 2.5 g/100ml vs = 2.1 g/100ml</t>
        </is>
      </c>
      <c r="L197" s="2" t="inlineStr">
        <is>
          <t>monounsaturated_fat; low_glycemic_index</t>
        </is>
      </c>
      <c r="M197" s="2" t="inlineStr">
        <is>
          <t>UNKNOWN monounsaturated_fat: Product has no value for 'monounsaturated_fat'; FAIL fiber: 2.5 does not satisfy = 2.1; UNKNOWN low_glycemic_index: Cannot determine 'low_glycemic_index' for this product</t>
        </is>
      </c>
    </row>
    <row r="198">
      <c r="A198" s="2" t="inlineStr">
        <is>
          <t>104</t>
        </is>
      </c>
      <c r="B198" s="2" t="inlineStr">
        <is>
          <t>Diētiskā pārtika, patstāvīgi lietojama, šķidra, hiperglikēmijas un/vai cukura diabēta pacientu uzturam, ar zemu glikēmisko indeksu, olbaltumvielu daud</t>
        </is>
      </c>
      <c r="C198" s="2" t="inlineStr">
        <is>
          <t>nutrition</t>
        </is>
      </c>
      <c r="D198" s="2" t="n">
        <v>2</v>
      </c>
      <c r="E198" s="2" t="inlineStr">
        <is>
          <t>Resource Diabet Plus strawberry 200ml</t>
        </is>
      </c>
      <c r="F198" s="4" t="inlineStr">
        <is>
          <t>NON_COMPLIANT</t>
        </is>
      </c>
      <c r="G198" s="2" t="n">
        <v>0.7</v>
      </c>
      <c r="H198" s="2" t="n">
        <v>7</v>
      </c>
      <c r="I198" s="2" t="n">
        <v>1</v>
      </c>
      <c r="J198" s="2" t="n">
        <v>2</v>
      </c>
      <c r="K198" s="2" t="inlineStr">
        <is>
          <t>fiber: 2.5 g/100ml vs = 2.1 g/100ml</t>
        </is>
      </c>
      <c r="L198" s="2" t="inlineStr">
        <is>
          <t>monounsaturated_fat; low_glycemic_index</t>
        </is>
      </c>
      <c r="M198" s="2" t="inlineStr">
        <is>
          <t>UNKNOWN monounsaturated_fat: Product has no value for 'monounsaturated_fat'; FAIL fiber: 2.5 does not satisfy = 2.1; UNKNOWN low_glycemic_index: Cannot determine 'low_glycemic_index' for this product</t>
        </is>
      </c>
    </row>
    <row r="199">
      <c r="A199" s="2" t="inlineStr">
        <is>
          <t>104</t>
        </is>
      </c>
      <c r="B199" s="2" t="inlineStr">
        <is>
          <t>Diētiskā pārtika, patstāvīgi lietojama, šķidra, hiperglikēmijas un/vai cukura diabēta pacientu uzturam, ar zemu glikēmisko indeksu, olbaltumvielu daud</t>
        </is>
      </c>
      <c r="C199" s="2" t="inlineStr">
        <is>
          <t>nutrition</t>
        </is>
      </c>
      <c r="D199" s="2" t="n">
        <v>3</v>
      </c>
      <c r="E199" s="2" t="inlineStr">
        <is>
          <t>Resource Junior chocolate 200ml</t>
        </is>
      </c>
      <c r="F199" s="4" t="inlineStr">
        <is>
          <t>NON_COMPLIANT</t>
        </is>
      </c>
      <c r="G199" s="2" t="n">
        <v>0.6</v>
      </c>
      <c r="H199" s="2" t="n">
        <v>6</v>
      </c>
      <c r="I199" s="2" t="n">
        <v>1</v>
      </c>
      <c r="J199" s="2" t="n">
        <v>3</v>
      </c>
      <c r="K199" s="2" t="inlineStr">
        <is>
          <t>protein: 3.0 g/100ml vs = 9.0 g/100ml</t>
        </is>
      </c>
      <c r="L199" s="2" t="inlineStr">
        <is>
          <t>monounsaturated_fat; fiber; low_glycemic_index</t>
        </is>
      </c>
      <c r="M199" s="2" t="inlineStr">
        <is>
          <t>FAIL protein: 3.0 does not satisfy = 9.0; UNKNOWN monounsaturated_fat: Product has no value for 'monounsaturated_fat'; UNKNOWN fiber: Product has no value for 'fiber'; UNKNOWN low_glycemic_index: Cannot determine 'low_glycemic_index' for this product</t>
        </is>
      </c>
    </row>
    <row r="200">
      <c r="A200" s="2" t="inlineStr">
        <is>
          <t>104</t>
        </is>
      </c>
      <c r="B200" s="2" t="inlineStr">
        <is>
          <t>Diētiskā pārtika, patstāvīgi lietojama, šķidra, hiperglikēmijas un/vai cukura diabēta pacientu uzturam, ar zemu glikēmisko indeksu, olbaltumvielu daud</t>
        </is>
      </c>
      <c r="C200" s="2" t="inlineStr">
        <is>
          <t>nutrition</t>
        </is>
      </c>
      <c r="D200" s="2" t="n">
        <v>4</v>
      </c>
      <c r="E200" s="2" t="inlineStr">
        <is>
          <t>Resource Junior vanilla 200ml</t>
        </is>
      </c>
      <c r="F200" s="4" t="inlineStr">
        <is>
          <t>NON_COMPLIANT</t>
        </is>
      </c>
      <c r="G200" s="2" t="n">
        <v>0.6</v>
      </c>
      <c r="H200" s="2" t="n">
        <v>6</v>
      </c>
      <c r="I200" s="2" t="n">
        <v>1</v>
      </c>
      <c r="J200" s="2" t="n">
        <v>3</v>
      </c>
      <c r="K200" s="2" t="inlineStr">
        <is>
          <t>protein: 3.0 g/100ml vs = 9.0 g/100ml</t>
        </is>
      </c>
      <c r="L200" s="2" t="inlineStr">
        <is>
          <t>monounsaturated_fat; fiber; low_glycemic_index</t>
        </is>
      </c>
      <c r="M200" s="2" t="inlineStr">
        <is>
          <t>FAIL protein: 3.0 does not satisfy = 9.0; UNKNOWN monounsaturated_fat: Product has no value for 'monounsaturated_fat'; UNKNOWN fiber: Product has no value for 'fiber'; UNKNOWN low_glycemic_index: Cannot determine 'low_glycemic_index' for this product</t>
        </is>
      </c>
    </row>
    <row r="201">
      <c r="A201" s="2" t="inlineStr">
        <is>
          <t>104</t>
        </is>
      </c>
      <c r="B201" s="2" t="inlineStr">
        <is>
          <t>Diētiskā pārtika, patstāvīgi lietojama, šķidra, hiperglikēmijas un/vai cukura diabēta pacientu uzturam, ar zemu glikēmisko indeksu, olbaltumvielu daud</t>
        </is>
      </c>
      <c r="C201" s="2" t="inlineStr">
        <is>
          <t>nutrition</t>
        </is>
      </c>
      <c r="D201" s="2" t="n">
        <v>5</v>
      </c>
      <c r="E201" s="2" t="inlineStr">
        <is>
          <t>Resource Junior strawberry 200ml</t>
        </is>
      </c>
      <c r="F201" s="4" t="inlineStr">
        <is>
          <t>NON_COMPLIANT</t>
        </is>
      </c>
      <c r="G201" s="2" t="n">
        <v>0.6</v>
      </c>
      <c r="H201" s="2" t="n">
        <v>6</v>
      </c>
      <c r="I201" s="2" t="n">
        <v>1</v>
      </c>
      <c r="J201" s="2" t="n">
        <v>3</v>
      </c>
      <c r="K201" s="2" t="inlineStr">
        <is>
          <t>protein: 3.0 g/100ml vs = 9.0 g/100ml</t>
        </is>
      </c>
      <c r="L201" s="2" t="inlineStr">
        <is>
          <t>monounsaturated_fat; fiber; low_glycemic_index</t>
        </is>
      </c>
      <c r="M201" s="2" t="inlineStr">
        <is>
          <t>FAIL protein: 3.0 does not satisfy = 9.0; UNKNOWN monounsaturated_fat: Product has no value for 'monounsaturated_fat'; UNKNOWN fiber: Product has no value for 'fiber'; UNKNOWN low_glycemic_index: Cannot determine 'low_glycemic_index' for this product</t>
        </is>
      </c>
    </row>
    <row r="202">
      <c r="A202" s="2" t="inlineStr">
        <is>
          <t>105</t>
        </is>
      </c>
      <c r="B202" s="2" t="inlineStr">
        <is>
          <t>Diētiskā pārtika, patstāvīgi lietojama, šķidra, bez šķiedrvielām, pacientiem ar nieru mazspēju. Uzturvielu saturs 100ml: olbatumvielas 4.0g, tauki 10g</t>
        </is>
      </c>
      <c r="C202" s="2" t="inlineStr">
        <is>
          <t>nutrition</t>
        </is>
      </c>
      <c r="D202" s="2" t="n">
        <v>1</v>
      </c>
      <c r="E202" s="2" t="inlineStr">
        <is>
          <t>Resource 2.0 vanilla 200ml</t>
        </is>
      </c>
      <c r="F202" s="4" t="inlineStr">
        <is>
          <t>NON_COMPLIANT</t>
        </is>
      </c>
      <c r="G202" s="2" t="n">
        <v>0.556</v>
      </c>
      <c r="H202" s="2" t="n">
        <v>5</v>
      </c>
      <c r="I202" s="2" t="n">
        <v>3</v>
      </c>
      <c r="J202" s="2" t="n">
        <v>1</v>
      </c>
      <c r="K202" s="2" t="inlineStr">
        <is>
          <t>protein: 9.0 g/100ml vs = 4.0 g/100ml; fat: 8.7 g/100ml vs = 10.0 g/100ml; volume: 200.0 ml vs = 125.0 ml</t>
        </is>
      </c>
      <c r="L202" s="2" t="inlineStr">
        <is>
          <t>low_mineral</t>
        </is>
      </c>
      <c r="M202" s="2" t="inlineStr">
        <is>
          <t>FAIL protein: 9.0 does not satisfy = 4.0; FAIL fat: 8.7 does not satisfy = 10.0; UNKNOWN low_mineral: Cannot determine 'low_mineral' for this product; FAIL volume: 200.0 ml != 125.0 ml</t>
        </is>
      </c>
    </row>
    <row r="203">
      <c r="A203" s="2" t="inlineStr">
        <is>
          <t>105</t>
        </is>
      </c>
      <c r="B203" s="2" t="inlineStr">
        <is>
          <t>Diētiskā pārtika, patstāvīgi lietojama, šķidra, bez šķiedrvielām, pacientiem ar nieru mazspēju. Uzturvielu saturs 100ml: olbatumvielas 4.0g, tauki 10g</t>
        </is>
      </c>
      <c r="C203" s="2" t="inlineStr">
        <is>
          <t>nutrition</t>
        </is>
      </c>
      <c r="D203" s="2" t="n">
        <v>2</v>
      </c>
      <c r="E203" s="2" t="inlineStr">
        <is>
          <t>Resource 2.0 apricot 200ml</t>
        </is>
      </c>
      <c r="F203" s="4" t="inlineStr">
        <is>
          <t>NON_COMPLIANT</t>
        </is>
      </c>
      <c r="G203" s="2" t="n">
        <v>0.556</v>
      </c>
      <c r="H203" s="2" t="n">
        <v>5</v>
      </c>
      <c r="I203" s="2" t="n">
        <v>3</v>
      </c>
      <c r="J203" s="2" t="n">
        <v>1</v>
      </c>
      <c r="K203" s="2" t="inlineStr">
        <is>
          <t>protein: 9.0 g/100ml vs = 4.0 g/100ml; fat: 8.7 g/100ml vs = 10.0 g/100ml; volume: 200.0 ml vs = 125.0 ml</t>
        </is>
      </c>
      <c r="L203" s="2" t="inlineStr">
        <is>
          <t>low_mineral</t>
        </is>
      </c>
      <c r="M203" s="2" t="inlineStr">
        <is>
          <t>FAIL protein: 9.0 does not satisfy = 4.0; FAIL fat: 8.7 does not satisfy = 10.0; UNKNOWN low_mineral: Cannot determine 'low_mineral' for this product; FAIL volume: 200.0 ml != 125.0 ml</t>
        </is>
      </c>
    </row>
    <row r="204">
      <c r="A204" s="2" t="inlineStr">
        <is>
          <t>105</t>
        </is>
      </c>
      <c r="B204" s="2" t="inlineStr">
        <is>
          <t>Diētiskā pārtika, patstāvīgi lietojama, šķidra, bez šķiedrvielām, pacientiem ar nieru mazspēju. Uzturvielu saturs 100ml: olbatumvielas 4.0g, tauki 10g</t>
        </is>
      </c>
      <c r="C204" s="2" t="inlineStr">
        <is>
          <t>nutrition</t>
        </is>
      </c>
      <c r="D204" s="2" t="n">
        <v>3</v>
      </c>
      <c r="E204" s="2" t="inlineStr">
        <is>
          <t>Isosource 2.0 Protein 500 ml</t>
        </is>
      </c>
      <c r="F204" s="4" t="inlineStr">
        <is>
          <t>NON_COMPLIANT</t>
        </is>
      </c>
      <c r="G204" s="2" t="n">
        <v>0.444</v>
      </c>
      <c r="H204" s="2" t="n">
        <v>4</v>
      </c>
      <c r="I204" s="2" t="n">
        <v>4</v>
      </c>
      <c r="J204" s="2" t="n">
        <v>1</v>
      </c>
      <c r="K204" s="2" t="inlineStr">
        <is>
          <t>protein: 10.0 g/100ml vs = 4.0 g/100ml; fat: 6.7 g/100ml vs = 10.0 g/100ml; route: enteral vs oral; volume: 500.0 ml vs = 125.0 ml</t>
        </is>
      </c>
      <c r="L204" s="2" t="inlineStr">
        <is>
          <t>low_mineral</t>
        </is>
      </c>
      <c r="M204" s="2" t="inlineStr">
        <is>
          <t>FAIL protein: 10.0 does not satisfy = 4.0; FAIL fat: 6.7 does not satisfy = 10.0; UNKNOWN low_mineral: Cannot determine 'low_mineral' for this product; FAIL route: 'enteral' != 'oral'; FAIL volume: 500.0 ml != 125.0 ml</t>
        </is>
      </c>
    </row>
    <row r="205">
      <c r="A205" s="2" t="inlineStr">
        <is>
          <t>105</t>
        </is>
      </c>
      <c r="B205" s="2" t="inlineStr">
        <is>
          <t>Diētiskā pārtika, patstāvīgi lietojama, šķidra, bez šķiedrvielām, pacientiem ar nieru mazspēju. Uzturvielu saturs 100ml: olbatumvielas 4.0g, tauki 10g</t>
        </is>
      </c>
      <c r="C205" s="2" t="inlineStr">
        <is>
          <t>nutrition</t>
        </is>
      </c>
      <c r="D205" s="2" t="n">
        <v>4</v>
      </c>
      <c r="E205" s="2" t="inlineStr">
        <is>
          <t>Peptamen 2.0 Enteral 500 ml</t>
        </is>
      </c>
      <c r="F205" s="4" t="inlineStr">
        <is>
          <t>NON_COMPLIANT</t>
        </is>
      </c>
      <c r="G205" s="2" t="n">
        <v>0.444</v>
      </c>
      <c r="H205" s="2" t="n">
        <v>4</v>
      </c>
      <c r="I205" s="2" t="n">
        <v>4</v>
      </c>
      <c r="J205" s="2" t="n">
        <v>1</v>
      </c>
      <c r="K205" s="2" t="inlineStr">
        <is>
          <t>protein: 9.2 g/100ml vs = 4.0 g/100ml; carbohydrates: 20.0 g/100ml vs = 23.6 g/100ml; route: enteral vs oral; volume: 500.0 ml vs = 125.0 ml</t>
        </is>
      </c>
      <c r="L205" s="2" t="inlineStr">
        <is>
          <t>low_mineral</t>
        </is>
      </c>
      <c r="M205" s="2" t="inlineStr">
        <is>
          <t>FAIL protein: 9.2 does not satisfy = 4.0; FAIL carbohydrates: 20.0 does not satisfy = 23.6; UNKNOWN low_mineral: Cannot determine 'low_mineral' for this product; FAIL route: 'enteral' != 'oral'; FAIL volume: 500.0 ml != 125.0 ml</t>
        </is>
      </c>
    </row>
    <row r="206">
      <c r="A206" s="2" t="inlineStr">
        <is>
          <t>105</t>
        </is>
      </c>
      <c r="B206" s="2" t="inlineStr">
        <is>
          <t>Diētiskā pārtika, patstāvīgi lietojama, šķidra, bez šķiedrvielām, pacientiem ar nieru mazspēju. Uzturvielu saturs 100ml: olbatumvielas 4.0g, tauki 10g</t>
        </is>
      </c>
      <c r="C206" s="2" t="inlineStr">
        <is>
          <t>nutrition</t>
        </is>
      </c>
      <c r="D206" s="2" t="n">
        <v>5</v>
      </c>
      <c r="E206" s="2" t="inlineStr">
        <is>
          <t>Isosource Standard 500 ml</t>
        </is>
      </c>
      <c r="F206" s="4" t="inlineStr">
        <is>
          <t>NON_COMPLIANT</t>
        </is>
      </c>
      <c r="G206" s="2" t="n">
        <v>0.333</v>
      </c>
      <c r="H206" s="2" t="n">
        <v>3</v>
      </c>
      <c r="I206" s="2" t="n">
        <v>5</v>
      </c>
      <c r="J206" s="2" t="n">
        <v>1</v>
      </c>
      <c r="K206" s="2" t="inlineStr">
        <is>
          <t>energy: 103.0 kcal/100ml vs = 200.0 kcal/100ml; fat: 3.3 g/100ml vs = 10.0 g/100ml; carbohydrates: 13.8 g/100ml vs = 23.6 g/100ml; route: enteral vs oral; volume: 500.0 ml vs = 125.0 ml</t>
        </is>
      </c>
      <c r="L206" s="2" t="inlineStr">
        <is>
          <t>low_mineral</t>
        </is>
      </c>
      <c r="M206" s="2" t="inlineStr">
        <is>
          <t>FAIL energy: 103.0 does not satisfy = 200.0; FAIL fat: 3.3 does not satisfy = 10.0; FAIL carbohydrates: 13.8 does not satisfy = 23.6; UNKNOWN low_mineral: Cannot determine 'low_mineral' for this product; FAIL route: 'enteral' != 'oral'; FAIL volume: 500.0 ml != 125.0 ml</t>
        </is>
      </c>
    </row>
    <row r="207">
      <c r="A207" s="2" t="inlineStr">
        <is>
          <t>106</t>
        </is>
      </c>
      <c r="B207" s="2" t="inlineStr">
        <is>
          <t>Diētiskā pārtika, patstāvīgi lietojama, šķidra, bez šķiedrvielām, pacientiem ar nieru mazspēju, kas saņem nieru aizstājterapiju. Uzturvielu saturs 100</t>
        </is>
      </c>
      <c r="C207" s="2" t="inlineStr">
        <is>
          <t>nutrition</t>
        </is>
      </c>
      <c r="D207" s="2" t="n">
        <v>1</v>
      </c>
      <c r="E207" s="2" t="inlineStr">
        <is>
          <t>Peptamen 2.0 Enteral 500 ml</t>
        </is>
      </c>
      <c r="F207" s="4" t="inlineStr">
        <is>
          <t>NON_COMPLIANT</t>
        </is>
      </c>
      <c r="G207" s="2" t="n">
        <v>0.5</v>
      </c>
      <c r="H207" s="2" t="n">
        <v>4</v>
      </c>
      <c r="I207" s="2" t="n">
        <v>4</v>
      </c>
      <c r="J207" s="2" t="n">
        <v>0</v>
      </c>
      <c r="K207" s="2" t="inlineStr">
        <is>
          <t>protein: 9.2 g/100ml vs 7.0-7.28 g/100ml; fat: 9.2 g/100ml vs 9.6-10.0 g/100ml; route: enteral vs oral; volume: 500.0 ml vs = 125.0 ml</t>
        </is>
      </c>
      <c r="L207" s="2" t="inlineStr"/>
      <c r="M207" s="2" t="inlineStr">
        <is>
          <t>FAIL protein: 9.2 outside range 7.0-7.28; FAIL fat: 9.2 outside range 9.6-10.0; FAIL route: 'enteral' != 'oral'; FAIL volume: 500.0 ml != 125.0 ml</t>
        </is>
      </c>
    </row>
    <row r="208">
      <c r="A208" s="2" t="inlineStr">
        <is>
          <t>106</t>
        </is>
      </c>
      <c r="B208" s="2" t="inlineStr">
        <is>
          <t>Diētiskā pārtika, patstāvīgi lietojama, šķidra, bez šķiedrvielām, pacientiem ar nieru mazspēju, kas saņem nieru aizstājterapiju. Uzturvielu saturs 100</t>
        </is>
      </c>
      <c r="C208" s="2" t="inlineStr">
        <is>
          <t>nutrition</t>
        </is>
      </c>
      <c r="D208" s="2" t="n">
        <v>2</v>
      </c>
      <c r="E208" s="2" t="inlineStr">
        <is>
          <t>Resource 2.0 vanilla 200ml</t>
        </is>
      </c>
      <c r="F208" s="4" t="inlineStr">
        <is>
          <t>NON_COMPLIANT</t>
        </is>
      </c>
      <c r="G208" s="2" t="n">
        <v>0.5</v>
      </c>
      <c r="H208" s="2" t="n">
        <v>4</v>
      </c>
      <c r="I208" s="2" t="n">
        <v>4</v>
      </c>
      <c r="J208" s="2" t="n">
        <v>0</v>
      </c>
      <c r="K208" s="2" t="inlineStr">
        <is>
          <t>protein: 9.0 g/100ml vs 7.0-7.28 g/100ml; fat: 8.7 g/100ml vs 9.6-10.0 g/100ml; carbohydrates: 21.4 g/100ml vs 20.0-21.0 g/100ml; volume: 200.0 ml vs = 125.0 ml</t>
        </is>
      </c>
      <c r="L208" s="2" t="inlineStr"/>
      <c r="M208" s="2" t="inlineStr">
        <is>
          <t>FAIL protein: 9.0 outside range 7.0-7.28; FAIL fat: 8.7 outside range 9.6-10.0; FAIL carbohydrates: 21.4 outside range 20.0-21.0; FAIL volume: 200.0 ml != 125.0 ml</t>
        </is>
      </c>
    </row>
    <row r="209">
      <c r="A209" s="2" t="inlineStr">
        <is>
          <t>106</t>
        </is>
      </c>
      <c r="B209" s="2" t="inlineStr">
        <is>
          <t>Diētiskā pārtika, patstāvīgi lietojama, šķidra, bez šķiedrvielām, pacientiem ar nieru mazspēju, kas saņem nieru aizstājterapiju. Uzturvielu saturs 100</t>
        </is>
      </c>
      <c r="C209" s="2" t="inlineStr">
        <is>
          <t>nutrition</t>
        </is>
      </c>
      <c r="D209" s="2" t="n">
        <v>3</v>
      </c>
      <c r="E209" s="2" t="inlineStr">
        <is>
          <t>Resource 2.0 apricot 200ml</t>
        </is>
      </c>
      <c r="F209" s="4" t="inlineStr">
        <is>
          <t>NON_COMPLIANT</t>
        </is>
      </c>
      <c r="G209" s="2" t="n">
        <v>0.5</v>
      </c>
      <c r="H209" s="2" t="n">
        <v>4</v>
      </c>
      <c r="I209" s="2" t="n">
        <v>4</v>
      </c>
      <c r="J209" s="2" t="n">
        <v>0</v>
      </c>
      <c r="K209" s="2" t="inlineStr">
        <is>
          <t>protein: 9.0 g/100ml vs 7.0-7.28 g/100ml; fat: 8.7 g/100ml vs 9.6-10.0 g/100ml; carbohydrates: 21.4 g/100ml vs 20.0-21.0 g/100ml; volume: 200.0 ml vs = 125.0 ml</t>
        </is>
      </c>
      <c r="L209" s="2" t="inlineStr"/>
      <c r="M209" s="2" t="inlineStr">
        <is>
          <t>FAIL protein: 9.0 outside range 7.0-7.28; FAIL fat: 8.7 outside range 9.6-10.0; FAIL carbohydrates: 21.4 outside range 20.0-21.0; FAIL volume: 200.0 ml != 125.0 ml</t>
        </is>
      </c>
    </row>
    <row r="210">
      <c r="A210" s="2" t="inlineStr">
        <is>
          <t>106</t>
        </is>
      </c>
      <c r="B210" s="2" t="inlineStr">
        <is>
          <t>Diētiskā pārtika, patstāvīgi lietojama, šķidra, bez šķiedrvielām, pacientiem ar nieru mazspēju, kas saņem nieru aizstājterapiju. Uzturvielu saturs 100</t>
        </is>
      </c>
      <c r="C210" s="2" t="inlineStr">
        <is>
          <t>nutrition</t>
        </is>
      </c>
      <c r="D210" s="2" t="n">
        <v>4</v>
      </c>
      <c r="E210" s="2" t="inlineStr">
        <is>
          <t>Resource 2.0 Fibre forest berry 200ml</t>
        </is>
      </c>
      <c r="F210" s="4" t="inlineStr">
        <is>
          <t>NON_COMPLIANT</t>
        </is>
      </c>
      <c r="G210" s="2" t="n">
        <v>0.5</v>
      </c>
      <c r="H210" s="2" t="n">
        <v>4</v>
      </c>
      <c r="I210" s="2" t="n">
        <v>4</v>
      </c>
      <c r="J210" s="2" t="n">
        <v>0</v>
      </c>
      <c r="K210" s="2" t="inlineStr">
        <is>
          <t>protein: 9.0 g/100ml vs 7.0-7.28 g/100ml; fat: 8.7 g/100ml vs 9.6-10.0 g/100ml; contains_fiber: fiber=2.5 g/100ml vs no fiber; volume: 200.0 ml vs = 125.0 ml</t>
        </is>
      </c>
      <c r="L210" s="2" t="inlineStr"/>
      <c r="M210" s="2" t="inlineStr">
        <is>
          <t>FAIL protein: 9.0 outside range 7.0-7.28; FAIL fat: 8.7 outside range 9.6-10.0; FAIL contains_fiber: Product contains fiber (2.5 g/100ml); FAIL volume: 200.0 ml != 125.0 ml</t>
        </is>
      </c>
    </row>
    <row r="211">
      <c r="A211" s="2" t="inlineStr">
        <is>
          <t>106</t>
        </is>
      </c>
      <c r="B211" s="2" t="inlineStr">
        <is>
          <t>Diētiskā pārtika, patstāvīgi lietojama, šķidra, bez šķiedrvielām, pacientiem ar nieru mazspēju, kas saņem nieru aizstājterapiju. Uzturvielu saturs 100</t>
        </is>
      </c>
      <c r="C211" s="2" t="inlineStr">
        <is>
          <t>nutrition</t>
        </is>
      </c>
      <c r="D211" s="2" t="n">
        <v>5</v>
      </c>
      <c r="E211" s="2" t="inlineStr">
        <is>
          <t>Resource 2.0 Fibre coffee 200ml</t>
        </is>
      </c>
      <c r="F211" s="4" t="inlineStr">
        <is>
          <t>NON_COMPLIANT</t>
        </is>
      </c>
      <c r="G211" s="2" t="n">
        <v>0.5</v>
      </c>
      <c r="H211" s="2" t="n">
        <v>4</v>
      </c>
      <c r="I211" s="2" t="n">
        <v>4</v>
      </c>
      <c r="J211" s="2" t="n">
        <v>0</v>
      </c>
      <c r="K211" s="2" t="inlineStr">
        <is>
          <t>protein: 9.0 g/100ml vs 7.0-7.28 g/100ml; fat: 8.7 g/100ml vs 9.6-10.0 g/100ml; contains_fiber: fiber=2.5 g/100ml vs no fiber; volume: 200.0 ml vs = 125.0 ml</t>
        </is>
      </c>
      <c r="L211" s="2" t="inlineStr"/>
      <c r="M211" s="2" t="inlineStr">
        <is>
          <t>FAIL protein: 9.0 outside range 7.0-7.28; FAIL fat: 8.7 outside range 9.6-10.0; FAIL contains_fiber: Product contains fiber (2.5 g/100ml); FAIL volume: 200.0 ml != 125.0 ml</t>
        </is>
      </c>
    </row>
    <row r="212">
      <c r="A212" s="2" t="inlineStr">
        <is>
          <t>107</t>
        </is>
      </c>
      <c r="B212" s="2" t="inlineStr">
        <is>
          <t>Diētiskā pārtika, patstāvīgi lietojama, šķidra, bez šķiedrvielām, pacientiem ar nieru mazspēju, kas saņem nieru aizstājterapiju. Uzturvielu saturs 100</t>
        </is>
      </c>
      <c r="C212" s="2" t="inlineStr">
        <is>
          <t>nutrition</t>
        </is>
      </c>
      <c r="D212" s="2" t="n">
        <v>1</v>
      </c>
      <c r="E212" s="2" t="inlineStr">
        <is>
          <t>Resource 2.0 vanilla 200ml</t>
        </is>
      </c>
      <c r="F212" s="4" t="inlineStr">
        <is>
          <t>NON_COMPLIANT</t>
        </is>
      </c>
      <c r="G212" s="2" t="n">
        <v>0.625</v>
      </c>
      <c r="H212" s="2" t="n">
        <v>5</v>
      </c>
      <c r="I212" s="2" t="n">
        <v>3</v>
      </c>
      <c r="J212" s="2" t="n">
        <v>0</v>
      </c>
      <c r="K212" s="2" t="inlineStr">
        <is>
          <t>protein: 9.0 g/100ml vs 7.0-7.28 g/100ml; fat: 8.7 g/100ml vs 9.6-10.0 g/100ml; carbohydrates: 21.4 g/100ml vs 20.0-21.0 g/100ml</t>
        </is>
      </c>
      <c r="L212" s="2" t="inlineStr"/>
      <c r="M212" s="2" t="inlineStr">
        <is>
          <t>FAIL protein: 9.0 outside range 7.0-7.28; FAIL fat: 8.7 outside range 9.6-10.0; FAIL carbohydrates: 21.4 outside range 20.0-21.0</t>
        </is>
      </c>
    </row>
    <row r="213">
      <c r="A213" s="2" t="inlineStr">
        <is>
          <t>107</t>
        </is>
      </c>
      <c r="B213" s="2" t="inlineStr">
        <is>
          <t>Diētiskā pārtika, patstāvīgi lietojama, šķidra, bez šķiedrvielām, pacientiem ar nieru mazspēju, kas saņem nieru aizstājterapiju. Uzturvielu saturs 100</t>
        </is>
      </c>
      <c r="C213" s="2" t="inlineStr">
        <is>
          <t>nutrition</t>
        </is>
      </c>
      <c r="D213" s="2" t="n">
        <v>2</v>
      </c>
      <c r="E213" s="2" t="inlineStr">
        <is>
          <t>Resource 2.0 apricot 200ml</t>
        </is>
      </c>
      <c r="F213" s="4" t="inlineStr">
        <is>
          <t>NON_COMPLIANT</t>
        </is>
      </c>
      <c r="G213" s="2" t="n">
        <v>0.625</v>
      </c>
      <c r="H213" s="2" t="n">
        <v>5</v>
      </c>
      <c r="I213" s="2" t="n">
        <v>3</v>
      </c>
      <c r="J213" s="2" t="n">
        <v>0</v>
      </c>
      <c r="K213" s="2" t="inlineStr">
        <is>
          <t>protein: 9.0 g/100ml vs 7.0-7.28 g/100ml; fat: 8.7 g/100ml vs 9.6-10.0 g/100ml; carbohydrates: 21.4 g/100ml vs 20.0-21.0 g/100ml</t>
        </is>
      </c>
      <c r="L213" s="2" t="inlineStr"/>
      <c r="M213" s="2" t="inlineStr">
        <is>
          <t>FAIL protein: 9.0 outside range 7.0-7.28; FAIL fat: 8.7 outside range 9.6-10.0; FAIL carbohydrates: 21.4 outside range 20.0-21.0</t>
        </is>
      </c>
    </row>
    <row r="214">
      <c r="A214" s="2" t="inlineStr">
        <is>
          <t>107</t>
        </is>
      </c>
      <c r="B214" s="2" t="inlineStr">
        <is>
          <t>Diētiskā pārtika, patstāvīgi lietojama, šķidra, bez šķiedrvielām, pacientiem ar nieru mazspēju, kas saņem nieru aizstājterapiju. Uzturvielu saturs 100</t>
        </is>
      </c>
      <c r="C214" s="2" t="inlineStr">
        <is>
          <t>nutrition</t>
        </is>
      </c>
      <c r="D214" s="2" t="n">
        <v>3</v>
      </c>
      <c r="E214" s="2" t="inlineStr">
        <is>
          <t>Resource 2.0 Fibre forest berry 200ml</t>
        </is>
      </c>
      <c r="F214" s="4" t="inlineStr">
        <is>
          <t>NON_COMPLIANT</t>
        </is>
      </c>
      <c r="G214" s="2" t="n">
        <v>0.625</v>
      </c>
      <c r="H214" s="2" t="n">
        <v>5</v>
      </c>
      <c r="I214" s="2" t="n">
        <v>3</v>
      </c>
      <c r="J214" s="2" t="n">
        <v>0</v>
      </c>
      <c r="K214" s="2" t="inlineStr">
        <is>
          <t>protein: 9.0 g/100ml vs 7.0-7.28 g/100ml; fat: 8.7 g/100ml vs 9.6-10.0 g/100ml; contains_fiber: fiber=2.5 g/100ml vs no fiber</t>
        </is>
      </c>
      <c r="L214" s="2" t="inlineStr"/>
      <c r="M214" s="2" t="inlineStr">
        <is>
          <t>FAIL protein: 9.0 outside range 7.0-7.28; FAIL fat: 8.7 outside range 9.6-10.0; FAIL contains_fiber: Product contains fiber (2.5 g/100ml)</t>
        </is>
      </c>
    </row>
    <row r="215">
      <c r="A215" s="2" t="inlineStr">
        <is>
          <t>107</t>
        </is>
      </c>
      <c r="B215" s="2" t="inlineStr">
        <is>
          <t>Diētiskā pārtika, patstāvīgi lietojama, šķidra, bez šķiedrvielām, pacientiem ar nieru mazspēju, kas saņem nieru aizstājterapiju. Uzturvielu saturs 100</t>
        </is>
      </c>
      <c r="C215" s="2" t="inlineStr">
        <is>
          <t>nutrition</t>
        </is>
      </c>
      <c r="D215" s="2" t="n">
        <v>4</v>
      </c>
      <c r="E215" s="2" t="inlineStr">
        <is>
          <t>Resource 2.0 Fibre coffee 200ml</t>
        </is>
      </c>
      <c r="F215" s="4" t="inlineStr">
        <is>
          <t>NON_COMPLIANT</t>
        </is>
      </c>
      <c r="G215" s="2" t="n">
        <v>0.625</v>
      </c>
      <c r="H215" s="2" t="n">
        <v>5</v>
      </c>
      <c r="I215" s="2" t="n">
        <v>3</v>
      </c>
      <c r="J215" s="2" t="n">
        <v>0</v>
      </c>
      <c r="K215" s="2" t="inlineStr">
        <is>
          <t>protein: 9.0 g/100ml vs 7.0-7.28 g/100ml; fat: 8.7 g/100ml vs 9.6-10.0 g/100ml; contains_fiber: fiber=2.5 g/100ml vs no fiber</t>
        </is>
      </c>
      <c r="L215" s="2" t="inlineStr"/>
      <c r="M215" s="2" t="inlineStr">
        <is>
          <t>FAIL protein: 9.0 outside range 7.0-7.28; FAIL fat: 8.7 outside range 9.6-10.0; FAIL contains_fiber: Product contains fiber (2.5 g/100ml)</t>
        </is>
      </c>
    </row>
    <row r="216">
      <c r="A216" s="2" t="inlineStr">
        <is>
          <t>107</t>
        </is>
      </c>
      <c r="B216" s="2" t="inlineStr">
        <is>
          <t>Diētiskā pārtika, patstāvīgi lietojama, šķidra, bez šķiedrvielām, pacientiem ar nieru mazspēju, kas saņem nieru aizstājterapiju. Uzturvielu saturs 100</t>
        </is>
      </c>
      <c r="C216" s="2" t="inlineStr">
        <is>
          <t>nutrition</t>
        </is>
      </c>
      <c r="D216" s="2" t="n">
        <v>5</v>
      </c>
      <c r="E216" s="2" t="inlineStr">
        <is>
          <t>Peptamen 2.0 Enteral 500 ml</t>
        </is>
      </c>
      <c r="F216" s="4" t="inlineStr">
        <is>
          <t>NON_COMPLIANT</t>
        </is>
      </c>
      <c r="G216" s="2" t="n">
        <v>0.5</v>
      </c>
      <c r="H216" s="2" t="n">
        <v>4</v>
      </c>
      <c r="I216" s="2" t="n">
        <v>4</v>
      </c>
      <c r="J216" s="2" t="n">
        <v>0</v>
      </c>
      <c r="K216" s="2" t="inlineStr">
        <is>
          <t>protein: 9.2 g/100ml vs 7.0-7.28 g/100ml; fat: 9.2 g/100ml vs 9.6-10.0 g/100ml; route: enteral vs oral; volume: 500.0 ml vs = 200.0 ml</t>
        </is>
      </c>
      <c r="L216" s="2" t="inlineStr"/>
      <c r="M216" s="2" t="inlineStr">
        <is>
          <t>FAIL protein: 9.2 outside range 7.0-7.28; FAIL fat: 9.2 outside range 9.6-10.0; FAIL route: 'enteral' != 'oral'; FAIL volume: 500.0 ml != 200.0 ml</t>
        </is>
      </c>
    </row>
    <row r="217">
      <c r="A217" s="2" t="inlineStr">
        <is>
          <t>108</t>
        </is>
      </c>
      <c r="B217" s="2" t="inlineStr">
        <is>
          <t>Diētiskā pārtika, patstāvīgi lietojama, šķidra, pacientiem, kuriem nepieciešams saņemt papildu kalorijas no taukvielām, augsts taukvielu un zems miner</t>
        </is>
      </c>
      <c r="C217" s="2" t="inlineStr">
        <is>
          <t>nutrition</t>
        </is>
      </c>
      <c r="D217" s="2" t="n">
        <v>1</v>
      </c>
      <c r="E217" s="2" t="inlineStr">
        <is>
          <t>Resource Junior chocolate 200ml</t>
        </is>
      </c>
      <c r="F217" s="4" t="inlineStr">
        <is>
          <t>NON_COMPLIANT</t>
        </is>
      </c>
      <c r="G217" s="2" t="n">
        <v>0.375</v>
      </c>
      <c r="H217" s="2" t="n">
        <v>3</v>
      </c>
      <c r="I217" s="2" t="n">
        <v>3</v>
      </c>
      <c r="J217" s="2" t="n">
        <v>2</v>
      </c>
      <c r="K217" s="2" t="inlineStr">
        <is>
          <t>energy: 153.0 kcal/100ml vs &gt;= 450.0 kcal/100ml; fat: 6.5 g/100ml vs = 50.0 g/100ml; carbohydrates: 21.0 g/100ml vs &lt; 0.1 g/100ml</t>
        </is>
      </c>
      <c r="L217" s="2" t="inlineStr">
        <is>
          <t>protein_free; low_mineral</t>
        </is>
      </c>
      <c r="M217" s="2" t="inlineStr">
        <is>
          <t>FAIL energy: 153.0 does not satisfy &gt;= 450.0; FAIL fat: 6.5 does not satisfy = 50.0; FAIL carbohydrates: 21.0 does not satisfy &lt; 0.1; UNKNOWN protein_free: Cannot determine 'protein_free' for this product; UNKNOWN low_mineral: Cannot determine 'low_mineral' for this product</t>
        </is>
      </c>
    </row>
    <row r="218">
      <c r="A218" s="2" t="inlineStr">
        <is>
          <t>108</t>
        </is>
      </c>
      <c r="B218" s="2" t="inlineStr">
        <is>
          <t>Diētiskā pārtika, patstāvīgi lietojama, šķidra, pacientiem, kuriem nepieciešams saņemt papildu kalorijas no taukvielām, augsts taukvielu un zems miner</t>
        </is>
      </c>
      <c r="C218" s="2" t="inlineStr">
        <is>
          <t>nutrition</t>
        </is>
      </c>
      <c r="D218" s="2" t="n">
        <v>2</v>
      </c>
      <c r="E218" s="2" t="inlineStr">
        <is>
          <t>Resource Junior vanilla 200ml</t>
        </is>
      </c>
      <c r="F218" s="4" t="inlineStr">
        <is>
          <t>NON_COMPLIANT</t>
        </is>
      </c>
      <c r="G218" s="2" t="n">
        <v>0.375</v>
      </c>
      <c r="H218" s="2" t="n">
        <v>3</v>
      </c>
      <c r="I218" s="2" t="n">
        <v>3</v>
      </c>
      <c r="J218" s="2" t="n">
        <v>2</v>
      </c>
      <c r="K218" s="2" t="inlineStr">
        <is>
          <t>energy: 153.0 kcal/100ml vs &gt;= 450.0 kcal/100ml; fat: 6.5 g/100ml vs = 50.0 g/100ml; carbohydrates: 21.0 g/100ml vs &lt; 0.1 g/100ml</t>
        </is>
      </c>
      <c r="L218" s="2" t="inlineStr">
        <is>
          <t>protein_free; low_mineral</t>
        </is>
      </c>
      <c r="M218" s="2" t="inlineStr">
        <is>
          <t>FAIL energy: 153.0 does not satisfy &gt;= 450.0; FAIL fat: 6.5 does not satisfy = 50.0; FAIL carbohydrates: 21.0 does not satisfy &lt; 0.1; UNKNOWN protein_free: Cannot determine 'protein_free' for this product; UNKNOWN low_mineral: Cannot determine 'low_mineral' for this product</t>
        </is>
      </c>
    </row>
    <row r="219">
      <c r="A219" s="2" t="inlineStr">
        <is>
          <t>108</t>
        </is>
      </c>
      <c r="B219" s="2" t="inlineStr">
        <is>
          <t>Diētiskā pārtika, patstāvīgi lietojama, šķidra, pacientiem, kuriem nepieciešams saņemt papildu kalorijas no taukvielām, augsts taukvielu un zems miner</t>
        </is>
      </c>
      <c r="C219" s="2" t="inlineStr">
        <is>
          <t>nutrition</t>
        </is>
      </c>
      <c r="D219" s="2" t="n">
        <v>3</v>
      </c>
      <c r="E219" s="2" t="inlineStr">
        <is>
          <t>Resource Junior strawberry 200ml</t>
        </is>
      </c>
      <c r="F219" s="4" t="inlineStr">
        <is>
          <t>NON_COMPLIANT</t>
        </is>
      </c>
      <c r="G219" s="2" t="n">
        <v>0.375</v>
      </c>
      <c r="H219" s="2" t="n">
        <v>3</v>
      </c>
      <c r="I219" s="2" t="n">
        <v>3</v>
      </c>
      <c r="J219" s="2" t="n">
        <v>2</v>
      </c>
      <c r="K219" s="2" t="inlineStr">
        <is>
          <t>energy: 153.0 kcal/100ml vs &gt;= 450.0 kcal/100ml; fat: 6.5 g/100ml vs = 50.0 g/100ml; carbohydrates: 21.0 g/100ml vs &lt; 0.1 g/100ml</t>
        </is>
      </c>
      <c r="L219" s="2" t="inlineStr">
        <is>
          <t>protein_free; low_mineral</t>
        </is>
      </c>
      <c r="M219" s="2" t="inlineStr">
        <is>
          <t>FAIL energy: 153.0 does not satisfy &gt;= 450.0; FAIL fat: 6.5 does not satisfy = 50.0; FAIL carbohydrates: 21.0 does not satisfy &lt; 0.1; UNKNOWN protein_free: Cannot determine 'protein_free' for this product; UNKNOWN low_mineral: Cannot determine 'low_mineral' for this product</t>
        </is>
      </c>
    </row>
    <row r="220">
      <c r="A220" s="2" t="inlineStr">
        <is>
          <t>108</t>
        </is>
      </c>
      <c r="B220" s="2" t="inlineStr">
        <is>
          <t>Diētiskā pārtika, patstāvīgi lietojama, šķidra, pacientiem, kuriem nepieciešams saņemt papildu kalorijas no taukvielām, augsts taukvielu un zems miner</t>
        </is>
      </c>
      <c r="C220" s="2" t="inlineStr">
        <is>
          <t>nutrition</t>
        </is>
      </c>
      <c r="D220" s="2" t="n">
        <v>4</v>
      </c>
      <c r="E220" s="2" t="inlineStr">
        <is>
          <t>Resource Protein strawberry 200ml</t>
        </is>
      </c>
      <c r="F220" s="4" t="inlineStr">
        <is>
          <t>NON_COMPLIANT</t>
        </is>
      </c>
      <c r="G220" s="2" t="n">
        <v>0.375</v>
      </c>
      <c r="H220" s="2" t="n">
        <v>3</v>
      </c>
      <c r="I220" s="2" t="n">
        <v>3</v>
      </c>
      <c r="J220" s="2" t="n">
        <v>2</v>
      </c>
      <c r="K220" s="2" t="inlineStr">
        <is>
          <t>energy: 125.0 kcal/100ml vs &gt;= 450.0 kcal/100ml; fat: 3.5 g/100ml vs = 50.0 g/100ml; carbohydrates: 14.0 g/100ml vs &lt; 0.1 g/100ml</t>
        </is>
      </c>
      <c r="L220" s="2" t="inlineStr">
        <is>
          <t>protein_free; low_mineral</t>
        </is>
      </c>
      <c r="M220" s="2" t="inlineStr">
        <is>
          <t>FAIL energy: 125.0 does not satisfy &gt;= 450.0; FAIL fat: 3.5 does not satisfy = 50.0; FAIL carbohydrates: 14.0 does not satisfy &lt; 0.1; UNKNOWN protein_free: Cannot determine 'protein_free' for this product; UNKNOWN low_mineral: Cannot determine 'low_mineral' for this product</t>
        </is>
      </c>
    </row>
    <row r="221">
      <c r="A221" s="2" t="inlineStr">
        <is>
          <t>108</t>
        </is>
      </c>
      <c r="B221" s="2" t="inlineStr">
        <is>
          <t>Diētiskā pārtika, patstāvīgi lietojama, šķidra, pacientiem, kuriem nepieciešams saņemt papildu kalorijas no taukvielām, augsts taukvielu un zems miner</t>
        </is>
      </c>
      <c r="C221" s="2" t="inlineStr">
        <is>
          <t>nutrition</t>
        </is>
      </c>
      <c r="D221" s="2" t="n">
        <v>5</v>
      </c>
      <c r="E221" s="2" t="inlineStr">
        <is>
          <t>Resource Protein chocolate 200ml</t>
        </is>
      </c>
      <c r="F221" s="4" t="inlineStr">
        <is>
          <t>NON_COMPLIANT</t>
        </is>
      </c>
      <c r="G221" s="2" t="n">
        <v>0.375</v>
      </c>
      <c r="H221" s="2" t="n">
        <v>3</v>
      </c>
      <c r="I221" s="2" t="n">
        <v>3</v>
      </c>
      <c r="J221" s="2" t="n">
        <v>2</v>
      </c>
      <c r="K221" s="2" t="inlineStr">
        <is>
          <t>energy: 125.0 kcal/100ml vs &gt;= 450.0 kcal/100ml; fat: 3.4 g/100ml vs = 50.0 g/100ml; carbohydrates: 14.0 g/100ml vs &lt; 0.1 g/100ml</t>
        </is>
      </c>
      <c r="L221" s="2" t="inlineStr">
        <is>
          <t>protein_free; low_mineral</t>
        </is>
      </c>
      <c r="M221" s="2" t="inlineStr">
        <is>
          <t>FAIL energy: 125.0 does not satisfy &gt;= 450.0; FAIL fat: 3.4 does not satisfy = 50.0; FAIL carbohydrates: 14.0 does not satisfy &lt; 0.1; UNKNOWN protein_free: Cannot determine 'protein_free' for this product; UNKNOWN low_mineral: Cannot determine 'low_mineral' for this product</t>
        </is>
      </c>
    </row>
    <row r="222">
      <c r="A222" s="2" t="inlineStr">
        <is>
          <t>109</t>
        </is>
      </c>
      <c r="B222" s="2" t="inlineStr">
        <is>
          <t xml:space="preserve">Diētiskā pārtika, patstāvīgi lietojama, šķidra, ķirurģiska profila pacientu pirmsoperācijas uzturam, izgatavots uz maltodekstrīnu bāzes, bez taukiem, </t>
        </is>
      </c>
      <c r="C222" s="2" t="inlineStr">
        <is>
          <t>nutrition</t>
        </is>
      </c>
      <c r="D222" s="2" t="n">
        <v>1</v>
      </c>
      <c r="E222" s="2" t="inlineStr">
        <is>
          <t>Resource Protein strawberry 200ml</t>
        </is>
      </c>
      <c r="F222" s="4" t="inlineStr">
        <is>
          <t>NON_COMPLIANT</t>
        </is>
      </c>
      <c r="G222" s="2" t="n">
        <v>0.571</v>
      </c>
      <c r="H222" s="2" t="n">
        <v>4</v>
      </c>
      <c r="I222" s="2" t="n">
        <v>1</v>
      </c>
      <c r="J222" s="2" t="n">
        <v>2</v>
      </c>
      <c r="K222" s="2" t="inlineStr">
        <is>
          <t>energy: 125.0 kcal/100ml vs = 50.0 kcal/100ml</t>
        </is>
      </c>
      <c r="L222" s="2" t="inlineStr">
        <is>
          <t>fat_free; protein_free</t>
        </is>
      </c>
      <c r="M222" s="2" t="inlineStr">
        <is>
          <t>FAIL energy: 125.0 does not satisfy = 50.0; UNKNOWN fat_free: Cannot determine 'fat_free' for this product; UNKNOWN protein_free: Cannot determine 'protein_free' for this product</t>
        </is>
      </c>
    </row>
    <row r="223">
      <c r="A223" s="2" t="inlineStr">
        <is>
          <t>109</t>
        </is>
      </c>
      <c r="B223" s="2" t="inlineStr">
        <is>
          <t xml:space="preserve">Diētiskā pārtika, patstāvīgi lietojama, šķidra, ķirurģiska profila pacientu pirmsoperācijas uzturam, izgatavots uz maltodekstrīnu bāzes, bez taukiem, </t>
        </is>
      </c>
      <c r="C223" s="2" t="inlineStr">
        <is>
          <t>nutrition</t>
        </is>
      </c>
      <c r="D223" s="2" t="n">
        <v>2</v>
      </c>
      <c r="E223" s="2" t="inlineStr">
        <is>
          <t>Resource 2.0 vanilla 200ml</t>
        </is>
      </c>
      <c r="F223" s="4" t="inlineStr">
        <is>
          <t>NON_COMPLIANT</t>
        </is>
      </c>
      <c r="G223" s="2" t="n">
        <v>0.571</v>
      </c>
      <c r="H223" s="2" t="n">
        <v>4</v>
      </c>
      <c r="I223" s="2" t="n">
        <v>1</v>
      </c>
      <c r="J223" s="2" t="n">
        <v>2</v>
      </c>
      <c r="K223" s="2" t="inlineStr">
        <is>
          <t>energy: 200.0 kcal/100ml vs = 50.0 kcal/100ml</t>
        </is>
      </c>
      <c r="L223" s="2" t="inlineStr">
        <is>
          <t>fat_free; protein_free</t>
        </is>
      </c>
      <c r="M223" s="2" t="inlineStr">
        <is>
          <t>FAIL energy: 200.0 does not satisfy = 50.0; UNKNOWN fat_free: Cannot determine 'fat_free' for this product; UNKNOWN protein_free: Cannot determine 'protein_free' for this product</t>
        </is>
      </c>
    </row>
    <row r="224">
      <c r="A224" s="2" t="inlineStr">
        <is>
          <t>109</t>
        </is>
      </c>
      <c r="B224" s="2" t="inlineStr">
        <is>
          <t xml:space="preserve">Diētiskā pārtika, patstāvīgi lietojama, šķidra, ķirurģiska profila pacientu pirmsoperācijas uzturam, izgatavots uz maltodekstrīnu bāzes, bez taukiem, </t>
        </is>
      </c>
      <c r="C224" s="2" t="inlineStr">
        <is>
          <t>nutrition</t>
        </is>
      </c>
      <c r="D224" s="2" t="n">
        <v>3</v>
      </c>
      <c r="E224" s="2" t="inlineStr">
        <is>
          <t>Resource 2.0 apricot 200ml</t>
        </is>
      </c>
      <c r="F224" s="4" t="inlineStr">
        <is>
          <t>NON_COMPLIANT</t>
        </is>
      </c>
      <c r="G224" s="2" t="n">
        <v>0.571</v>
      </c>
      <c r="H224" s="2" t="n">
        <v>4</v>
      </c>
      <c r="I224" s="2" t="n">
        <v>1</v>
      </c>
      <c r="J224" s="2" t="n">
        <v>2</v>
      </c>
      <c r="K224" s="2" t="inlineStr">
        <is>
          <t>energy: 200.0 kcal/100ml vs = 50.0 kcal/100ml</t>
        </is>
      </c>
      <c r="L224" s="2" t="inlineStr">
        <is>
          <t>fat_free; protein_free</t>
        </is>
      </c>
      <c r="M224" s="2" t="inlineStr">
        <is>
          <t>FAIL energy: 200.0 does not satisfy = 50.0; UNKNOWN fat_free: Cannot determine 'fat_free' for this product; UNKNOWN protein_free: Cannot determine 'protein_free' for this product</t>
        </is>
      </c>
    </row>
    <row r="225">
      <c r="A225" s="2" t="inlineStr">
        <is>
          <t>109</t>
        </is>
      </c>
      <c r="B225" s="2" t="inlineStr">
        <is>
          <t xml:space="preserve">Diētiskā pārtika, patstāvīgi lietojama, šķidra, ķirurģiska profila pacientu pirmsoperācijas uzturam, izgatavots uz maltodekstrīnu bāzes, bez taukiem, </t>
        </is>
      </c>
      <c r="C225" s="2" t="inlineStr">
        <is>
          <t>nutrition</t>
        </is>
      </c>
      <c r="D225" s="2" t="n">
        <v>4</v>
      </c>
      <c r="E225" s="2" t="inlineStr">
        <is>
          <t>Resource Junior chocolate 200ml</t>
        </is>
      </c>
      <c r="F225" s="4" t="inlineStr">
        <is>
          <t>NON_COMPLIANT</t>
        </is>
      </c>
      <c r="G225" s="2" t="n">
        <v>0.429</v>
      </c>
      <c r="H225" s="2" t="n">
        <v>3</v>
      </c>
      <c r="I225" s="2" t="n">
        <v>1</v>
      </c>
      <c r="J225" s="2" t="n">
        <v>3</v>
      </c>
      <c r="K225" s="2" t="inlineStr">
        <is>
          <t>energy: 153.0 kcal/100ml vs = 50.0 kcal/100ml</t>
        </is>
      </c>
      <c r="L225" s="2" t="inlineStr">
        <is>
          <t>contains_fiber; fat_free; protein_free</t>
        </is>
      </c>
      <c r="M225" s="2" t="inlineStr">
        <is>
          <t>FAIL energy: 153.0 does not satisfy = 50.0; UNKNOWN contains_fiber: Cannot determine 'contains_fiber' for this product; UNKNOWN fat_free: Cannot determine 'fat_free' for this product; UNKNOWN protein_free: Cannot determine 'protein_free' for this product</t>
        </is>
      </c>
    </row>
    <row r="226">
      <c r="A226" s="2" t="inlineStr">
        <is>
          <t>109</t>
        </is>
      </c>
      <c r="B226" s="2" t="inlineStr">
        <is>
          <t xml:space="preserve">Diētiskā pārtika, patstāvīgi lietojama, šķidra, ķirurģiska profila pacientu pirmsoperācijas uzturam, izgatavots uz maltodekstrīnu bāzes, bez taukiem, </t>
        </is>
      </c>
      <c r="C226" s="2" t="inlineStr">
        <is>
          <t>nutrition</t>
        </is>
      </c>
      <c r="D226" s="2" t="n">
        <v>5</v>
      </c>
      <c r="E226" s="2" t="inlineStr">
        <is>
          <t>Resource Junior vanilla 200ml</t>
        </is>
      </c>
      <c r="F226" s="4" t="inlineStr">
        <is>
          <t>NON_COMPLIANT</t>
        </is>
      </c>
      <c r="G226" s="2" t="n">
        <v>0.429</v>
      </c>
      <c r="H226" s="2" t="n">
        <v>3</v>
      </c>
      <c r="I226" s="2" t="n">
        <v>1</v>
      </c>
      <c r="J226" s="2" t="n">
        <v>3</v>
      </c>
      <c r="K226" s="2" t="inlineStr">
        <is>
          <t>energy: 153.0 kcal/100ml vs = 50.0 kcal/100ml</t>
        </is>
      </c>
      <c r="L226" s="2" t="inlineStr">
        <is>
          <t>contains_fiber; fat_free; protein_free</t>
        </is>
      </c>
      <c r="M226" s="2" t="inlineStr">
        <is>
          <t>FAIL energy: 153.0 does not satisfy = 50.0; UNKNOWN contains_fiber: Cannot determine 'contains_fiber' for this product; UNKNOWN fat_free: Cannot determine 'fat_free' for this product; UNKNOWN protein_free: Cannot determine 'protein_free' for this product</t>
        </is>
      </c>
    </row>
    <row r="227">
      <c r="A227" s="2" t="inlineStr">
        <is>
          <t>110</t>
        </is>
      </c>
      <c r="B227" s="2" t="inlineStr">
        <is>
          <t>Diētiskā pārtika, patstāvīgi lietojama, šķidra, pilnvērtīga uztura nodrošināšanai pacientiem ilgtošai lietošanai ar palielinātu olbaltumvielu (ne mazā</t>
        </is>
      </c>
      <c r="C227" s="2" t="inlineStr">
        <is>
          <t>nutrition</t>
        </is>
      </c>
      <c r="D227" s="2" t="n">
        <v>1</v>
      </c>
      <c r="E227" s="2" t="inlineStr">
        <is>
          <t>Resource 2.0 Fibre forest berry 200ml</t>
        </is>
      </c>
      <c r="F227" s="3" t="inlineStr">
        <is>
          <t>PARTIALLY_COMPLIANT</t>
        </is>
      </c>
      <c r="G227" s="2" t="n">
        <v>0.9</v>
      </c>
      <c r="H227" s="2" t="n">
        <v>9</v>
      </c>
      <c r="I227" s="2" t="n">
        <v>0</v>
      </c>
      <c r="J227" s="2" t="n">
        <v>1</v>
      </c>
      <c r="K227" s="2" t="inlineStr"/>
      <c r="L227" s="2" t="inlineStr">
        <is>
          <t>l_arginine</t>
        </is>
      </c>
      <c r="M227" s="2" t="inlineStr">
        <is>
          <t>UNKNOWN l_arginine: Product has no value for 'l_arginine'</t>
        </is>
      </c>
    </row>
    <row r="228">
      <c r="A228" s="2" t="inlineStr">
        <is>
          <t>110</t>
        </is>
      </c>
      <c r="B228" s="2" t="inlineStr">
        <is>
          <t>Diētiskā pārtika, patstāvīgi lietojama, šķidra, pilnvērtīga uztura nodrošināšanai pacientiem ilgtošai lietošanai ar palielinātu olbaltumvielu (ne mazā</t>
        </is>
      </c>
      <c r="C228" s="2" t="inlineStr">
        <is>
          <t>nutrition</t>
        </is>
      </c>
      <c r="D228" s="2" t="n">
        <v>2</v>
      </c>
      <c r="E228" s="2" t="inlineStr">
        <is>
          <t>Resource 2.0 Fibre coffee 200ml</t>
        </is>
      </c>
      <c r="F228" s="3" t="inlineStr">
        <is>
          <t>PARTIALLY_COMPLIANT</t>
        </is>
      </c>
      <c r="G228" s="2" t="n">
        <v>0.9</v>
      </c>
      <c r="H228" s="2" t="n">
        <v>9</v>
      </c>
      <c r="I228" s="2" t="n">
        <v>0</v>
      </c>
      <c r="J228" s="2" t="n">
        <v>1</v>
      </c>
      <c r="K228" s="2" t="inlineStr"/>
      <c r="L228" s="2" t="inlineStr">
        <is>
          <t>l_arginine</t>
        </is>
      </c>
      <c r="M228" s="2" t="inlineStr">
        <is>
          <t>UNKNOWN l_arginine: Product has no value for 'l_arginine'</t>
        </is>
      </c>
    </row>
    <row r="229">
      <c r="A229" s="2" t="inlineStr">
        <is>
          <t>110</t>
        </is>
      </c>
      <c r="B229" s="2" t="inlineStr">
        <is>
          <t>Diētiskā pārtika, patstāvīgi lietojama, šķidra, pilnvērtīga uztura nodrošināšanai pacientiem ilgtošai lietošanai ar palielinātu olbaltumvielu (ne mazā</t>
        </is>
      </c>
      <c r="C229" s="2" t="inlineStr">
        <is>
          <t>nutrition</t>
        </is>
      </c>
      <c r="D229" s="2" t="n">
        <v>3</v>
      </c>
      <c r="E229" s="2" t="inlineStr">
        <is>
          <t>Resource Diabet Plus vanilla 200ml</t>
        </is>
      </c>
      <c r="F229" s="4" t="inlineStr">
        <is>
          <t>NON_COMPLIANT</t>
        </is>
      </c>
      <c r="G229" s="2" t="n">
        <v>0.8</v>
      </c>
      <c r="H229" s="2" t="n">
        <v>8</v>
      </c>
      <c r="I229" s="2" t="n">
        <v>1</v>
      </c>
      <c r="J229" s="2" t="n">
        <v>1</v>
      </c>
      <c r="K229" s="2" t="inlineStr">
        <is>
          <t>carbohydrates: 15.7 g/100ml vs &gt;= 18.8 g/100ml</t>
        </is>
      </c>
      <c r="L229" s="2" t="inlineStr">
        <is>
          <t>l_arginine</t>
        </is>
      </c>
      <c r="M229" s="2" t="inlineStr">
        <is>
          <t>FAIL carbohydrates: 15.7 does not satisfy &gt;= 18.8; UNKNOWN l_arginine: Product has no value for 'l_arginine'</t>
        </is>
      </c>
    </row>
    <row r="230">
      <c r="A230" s="2" t="inlineStr">
        <is>
          <t>110</t>
        </is>
      </c>
      <c r="B230" s="2" t="inlineStr">
        <is>
          <t>Diētiskā pārtika, patstāvīgi lietojama, šķidra, pilnvērtīga uztura nodrošināšanai pacientiem ilgtošai lietošanai ar palielinātu olbaltumvielu (ne mazā</t>
        </is>
      </c>
      <c r="C230" s="2" t="inlineStr">
        <is>
          <t>nutrition</t>
        </is>
      </c>
      <c r="D230" s="2" t="n">
        <v>4</v>
      </c>
      <c r="E230" s="2" t="inlineStr">
        <is>
          <t>Resource Diabet Plus strawberry 200ml</t>
        </is>
      </c>
      <c r="F230" s="4" t="inlineStr">
        <is>
          <t>NON_COMPLIANT</t>
        </is>
      </c>
      <c r="G230" s="2" t="n">
        <v>0.8</v>
      </c>
      <c r="H230" s="2" t="n">
        <v>8</v>
      </c>
      <c r="I230" s="2" t="n">
        <v>1</v>
      </c>
      <c r="J230" s="2" t="n">
        <v>1</v>
      </c>
      <c r="K230" s="2" t="inlineStr">
        <is>
          <t>carbohydrates: 15.7 g/100ml vs &gt;= 18.8 g/100ml</t>
        </is>
      </c>
      <c r="L230" s="2" t="inlineStr">
        <is>
          <t>l_arginine</t>
        </is>
      </c>
      <c r="M230" s="2" t="inlineStr">
        <is>
          <t>FAIL carbohydrates: 15.7 does not satisfy &gt;= 18.8; UNKNOWN l_arginine: Product has no value for 'l_arginine'</t>
        </is>
      </c>
    </row>
    <row r="231">
      <c r="A231" s="2" t="inlineStr">
        <is>
          <t>110</t>
        </is>
      </c>
      <c r="B231" s="2" t="inlineStr">
        <is>
          <t>Diētiskā pārtika, patstāvīgi lietojama, šķidra, pilnvērtīga uztura nodrošināšanai pacientiem ilgtošai lietošanai ar palielinātu olbaltumvielu (ne mazā</t>
        </is>
      </c>
      <c r="C231" s="2" t="inlineStr">
        <is>
          <t>nutrition</t>
        </is>
      </c>
      <c r="D231" s="2" t="n">
        <v>5</v>
      </c>
      <c r="E231" s="2" t="inlineStr">
        <is>
          <t>Isosource 2.0 Protein Fibre 500 ml</t>
        </is>
      </c>
      <c r="F231" s="4" t="inlineStr">
        <is>
          <t>NON_COMPLIANT</t>
        </is>
      </c>
      <c r="G231" s="2" t="n">
        <v>0.7</v>
      </c>
      <c r="H231" s="2" t="n">
        <v>7</v>
      </c>
      <c r="I231" s="2" t="n">
        <v>2</v>
      </c>
      <c r="J231" s="2" t="n">
        <v>1</v>
      </c>
      <c r="K231" s="2" t="inlineStr">
        <is>
          <t>route: enteral vs oral; volume: 500.0 ml vs = 200.0 ml</t>
        </is>
      </c>
      <c r="L231" s="2" t="inlineStr">
        <is>
          <t>l_arginine</t>
        </is>
      </c>
      <c r="M231" s="2" t="inlineStr">
        <is>
          <t>UNKNOWN l_arginine: Product has no value for 'l_arginine'; FAIL route: 'enteral' != 'oral'; FAIL volume: 500.0 ml != 200.0 ml</t>
        </is>
      </c>
    </row>
    <row r="232">
      <c r="A232" s="2" t="inlineStr">
        <is>
          <t>111</t>
        </is>
      </c>
      <c r="B232" s="2" t="inlineStr">
        <is>
          <t>Diētiskā pārtika, ar šķiedrvielām, patstāvīgi lietojama, šķidra, pilnvērtīga uztura nodrošināšanai pacientiem ilgtošai lietošanai ar palielinātu olbal</t>
        </is>
      </c>
      <c r="C232" s="2" t="inlineStr">
        <is>
          <t>nutrition</t>
        </is>
      </c>
      <c r="D232" s="2" t="n">
        <v>1</v>
      </c>
      <c r="E232" s="2" t="inlineStr">
        <is>
          <t>Resource 2.0 Fibre forest berry 200ml</t>
        </is>
      </c>
      <c r="F232" s="3" t="inlineStr">
        <is>
          <t>PARTIALLY_COMPLIANT</t>
        </is>
      </c>
      <c r="G232" s="2" t="n">
        <v>0.9</v>
      </c>
      <c r="H232" s="2" t="n">
        <v>9</v>
      </c>
      <c r="I232" s="2" t="n">
        <v>0</v>
      </c>
      <c r="J232" s="2" t="n">
        <v>1</v>
      </c>
      <c r="K232" s="2" t="inlineStr"/>
      <c r="L232" s="2" t="inlineStr">
        <is>
          <t>l_arginine</t>
        </is>
      </c>
      <c r="M232" s="2" t="inlineStr">
        <is>
          <t>UNKNOWN l_arginine: Product has no value for 'l_arginine'</t>
        </is>
      </c>
    </row>
    <row r="233">
      <c r="A233" s="2" t="inlineStr">
        <is>
          <t>111</t>
        </is>
      </c>
      <c r="B233" s="2" t="inlineStr">
        <is>
          <t>Diētiskā pārtika, ar šķiedrvielām, patstāvīgi lietojama, šķidra, pilnvērtīga uztura nodrošināšanai pacientiem ilgtošai lietošanai ar palielinātu olbal</t>
        </is>
      </c>
      <c r="C233" s="2" t="inlineStr">
        <is>
          <t>nutrition</t>
        </is>
      </c>
      <c r="D233" s="2" t="n">
        <v>2</v>
      </c>
      <c r="E233" s="2" t="inlineStr">
        <is>
          <t>Resource 2.0 Fibre coffee 200ml</t>
        </is>
      </c>
      <c r="F233" s="3" t="inlineStr">
        <is>
          <t>PARTIALLY_COMPLIANT</t>
        </is>
      </c>
      <c r="G233" s="2" t="n">
        <v>0.9</v>
      </c>
      <c r="H233" s="2" t="n">
        <v>9</v>
      </c>
      <c r="I233" s="2" t="n">
        <v>0</v>
      </c>
      <c r="J233" s="2" t="n">
        <v>1</v>
      </c>
      <c r="K233" s="2" t="inlineStr"/>
      <c r="L233" s="2" t="inlineStr">
        <is>
          <t>l_arginine</t>
        </is>
      </c>
      <c r="M233" s="2" t="inlineStr">
        <is>
          <t>UNKNOWN l_arginine: Product has no value for 'l_arginine'</t>
        </is>
      </c>
    </row>
    <row r="234">
      <c r="A234" s="2" t="inlineStr">
        <is>
          <t>111</t>
        </is>
      </c>
      <c r="B234" s="2" t="inlineStr">
        <is>
          <t>Diētiskā pārtika, ar šķiedrvielām, patstāvīgi lietojama, šķidra, pilnvērtīga uztura nodrošināšanai pacientiem ilgtošai lietošanai ar palielinātu olbal</t>
        </is>
      </c>
      <c r="C234" s="2" t="inlineStr">
        <is>
          <t>nutrition</t>
        </is>
      </c>
      <c r="D234" s="2" t="n">
        <v>3</v>
      </c>
      <c r="E234" s="2" t="inlineStr">
        <is>
          <t>Resource Diabet Plus vanilla 200ml</t>
        </is>
      </c>
      <c r="F234" s="4" t="inlineStr">
        <is>
          <t>NON_COMPLIANT</t>
        </is>
      </c>
      <c r="G234" s="2" t="n">
        <v>0.8</v>
      </c>
      <c r="H234" s="2" t="n">
        <v>8</v>
      </c>
      <c r="I234" s="2" t="n">
        <v>1</v>
      </c>
      <c r="J234" s="2" t="n">
        <v>1</v>
      </c>
      <c r="K234" s="2" t="inlineStr">
        <is>
          <t>carbohydrates: 15.7 g/100ml vs &gt;= 20.0 g/100ml</t>
        </is>
      </c>
      <c r="L234" s="2" t="inlineStr">
        <is>
          <t>l_arginine</t>
        </is>
      </c>
      <c r="M234" s="2" t="inlineStr">
        <is>
          <t>FAIL carbohydrates: 15.7 does not satisfy &gt;= 20.0; UNKNOWN l_arginine: Product has no value for 'l_arginine'</t>
        </is>
      </c>
    </row>
    <row r="235">
      <c r="A235" s="2" t="inlineStr">
        <is>
          <t>111</t>
        </is>
      </c>
      <c r="B235" s="2" t="inlineStr">
        <is>
          <t>Diētiskā pārtika, ar šķiedrvielām, patstāvīgi lietojama, šķidra, pilnvērtīga uztura nodrošināšanai pacientiem ilgtošai lietošanai ar palielinātu olbal</t>
        </is>
      </c>
      <c r="C235" s="2" t="inlineStr">
        <is>
          <t>nutrition</t>
        </is>
      </c>
      <c r="D235" s="2" t="n">
        <v>4</v>
      </c>
      <c r="E235" s="2" t="inlineStr">
        <is>
          <t>Resource Diabet Plus strawberry 200ml</t>
        </is>
      </c>
      <c r="F235" s="4" t="inlineStr">
        <is>
          <t>NON_COMPLIANT</t>
        </is>
      </c>
      <c r="G235" s="2" t="n">
        <v>0.8</v>
      </c>
      <c r="H235" s="2" t="n">
        <v>8</v>
      </c>
      <c r="I235" s="2" t="n">
        <v>1</v>
      </c>
      <c r="J235" s="2" t="n">
        <v>1</v>
      </c>
      <c r="K235" s="2" t="inlineStr">
        <is>
          <t>carbohydrates: 15.7 g/100ml vs &gt;= 20.0 g/100ml</t>
        </is>
      </c>
      <c r="L235" s="2" t="inlineStr">
        <is>
          <t>l_arginine</t>
        </is>
      </c>
      <c r="M235" s="2" t="inlineStr">
        <is>
          <t>FAIL carbohydrates: 15.7 does not satisfy &gt;= 20.0; UNKNOWN l_arginine: Product has no value for 'l_arginine'</t>
        </is>
      </c>
    </row>
    <row r="236">
      <c r="A236" s="2" t="inlineStr">
        <is>
          <t>111</t>
        </is>
      </c>
      <c r="B236" s="2" t="inlineStr">
        <is>
          <t>Diētiskā pārtika, ar šķiedrvielām, patstāvīgi lietojama, šķidra, pilnvērtīga uztura nodrošināšanai pacientiem ilgtošai lietošanai ar palielinātu olbal</t>
        </is>
      </c>
      <c r="C236" s="2" t="inlineStr">
        <is>
          <t>nutrition</t>
        </is>
      </c>
      <c r="D236" s="2" t="n">
        <v>5</v>
      </c>
      <c r="E236" s="2" t="inlineStr">
        <is>
          <t>Isosource 2.0 Protein Fibre 500 ml</t>
        </is>
      </c>
      <c r="F236" s="4" t="inlineStr">
        <is>
          <t>NON_COMPLIANT</t>
        </is>
      </c>
      <c r="G236" s="2" t="n">
        <v>0.7</v>
      </c>
      <c r="H236" s="2" t="n">
        <v>7</v>
      </c>
      <c r="I236" s="2" t="n">
        <v>2</v>
      </c>
      <c r="J236" s="2" t="n">
        <v>1</v>
      </c>
      <c r="K236" s="2" t="inlineStr">
        <is>
          <t>route: enteral vs oral; volume: 500.0 ml vs = 200.0 ml</t>
        </is>
      </c>
      <c r="L236" s="2" t="inlineStr">
        <is>
          <t>l_arginine</t>
        </is>
      </c>
      <c r="M236" s="2" t="inlineStr">
        <is>
          <t>UNKNOWN l_arginine: Product has no value for 'l_arginine'; FAIL route: 'enteral' != 'oral'; FAIL volume: 500.0 ml != 200.0 ml</t>
        </is>
      </c>
    </row>
    <row r="237">
      <c r="A237" s="2" t="inlineStr">
        <is>
          <t>112</t>
        </is>
      </c>
      <c r="B237" s="2" t="inlineStr">
        <is>
          <t>Diētiskā pārtika, bez šķiedrvielām, patstāvīgi lietojama, šķidra, pilnvērtīga uztura nodrošināšanai pacientiem ilgtošai lietošanai ar palielinātu olba</t>
        </is>
      </c>
      <c r="C237" s="2" t="inlineStr">
        <is>
          <t>nutrition</t>
        </is>
      </c>
      <c r="D237" s="2" t="n">
        <v>1</v>
      </c>
      <c r="E237" s="2" t="inlineStr">
        <is>
          <t>Resource 2.0 vanilla 200ml</t>
        </is>
      </c>
      <c r="F237" s="4" t="inlineStr">
        <is>
          <t>NON_COMPLIANT</t>
        </is>
      </c>
      <c r="G237" s="2" t="n">
        <v>0.778</v>
      </c>
      <c r="H237" s="2" t="n">
        <v>7</v>
      </c>
      <c r="I237" s="2" t="n">
        <v>1</v>
      </c>
      <c r="J237" s="2" t="n">
        <v>1</v>
      </c>
      <c r="K237" s="2" t="inlineStr">
        <is>
          <t>energy: 200.0 kcal/100ml vs = 150.0 kcal/100ml</t>
        </is>
      </c>
      <c r="L237" s="2" t="inlineStr">
        <is>
          <t>l_arginine</t>
        </is>
      </c>
      <c r="M237" s="2" t="inlineStr">
        <is>
          <t>FAIL energy: 200.0 does not satisfy = 150.0; UNKNOWN l_arginine: Product has no value for 'l_arginine'</t>
        </is>
      </c>
    </row>
    <row r="238">
      <c r="A238" s="2" t="inlineStr">
        <is>
          <t>112</t>
        </is>
      </c>
      <c r="B238" s="2" t="inlineStr">
        <is>
          <t>Diētiskā pārtika, bez šķiedrvielām, patstāvīgi lietojama, šķidra, pilnvērtīga uztura nodrošināšanai pacientiem ilgtošai lietošanai ar palielinātu olba</t>
        </is>
      </c>
      <c r="C238" s="2" t="inlineStr">
        <is>
          <t>nutrition</t>
        </is>
      </c>
      <c r="D238" s="2" t="n">
        <v>2</v>
      </c>
      <c r="E238" s="2" t="inlineStr">
        <is>
          <t>Resource 2.0 apricot 200ml</t>
        </is>
      </c>
      <c r="F238" s="4" t="inlineStr">
        <is>
          <t>NON_COMPLIANT</t>
        </is>
      </c>
      <c r="G238" s="2" t="n">
        <v>0.778</v>
      </c>
      <c r="H238" s="2" t="n">
        <v>7</v>
      </c>
      <c r="I238" s="2" t="n">
        <v>1</v>
      </c>
      <c r="J238" s="2" t="n">
        <v>1</v>
      </c>
      <c r="K238" s="2" t="inlineStr">
        <is>
          <t>energy: 200.0 kcal/100ml vs = 150.0 kcal/100ml</t>
        </is>
      </c>
      <c r="L238" s="2" t="inlineStr">
        <is>
          <t>l_arginine</t>
        </is>
      </c>
      <c r="M238" s="2" t="inlineStr">
        <is>
          <t>FAIL energy: 200.0 does not satisfy = 150.0; UNKNOWN l_arginine: Product has no value for 'l_arginine'</t>
        </is>
      </c>
    </row>
    <row r="239">
      <c r="A239" s="2" t="inlineStr">
        <is>
          <t>112</t>
        </is>
      </c>
      <c r="B239" s="2" t="inlineStr">
        <is>
          <t>Diētiskā pārtika, bez šķiedrvielām, patstāvīgi lietojama, šķidra, pilnvērtīga uztura nodrošināšanai pacientiem ilgtošai lietošanai ar palielinātu olba</t>
        </is>
      </c>
      <c r="C239" s="2" t="inlineStr">
        <is>
          <t>nutrition</t>
        </is>
      </c>
      <c r="D239" s="2" t="n">
        <v>3</v>
      </c>
      <c r="E239" s="2" t="inlineStr">
        <is>
          <t>Isosource Energy 500 ml</t>
        </is>
      </c>
      <c r="F239" s="4" t="inlineStr">
        <is>
          <t>NON_COMPLIANT</t>
        </is>
      </c>
      <c r="G239" s="2" t="n">
        <v>0.667</v>
      </c>
      <c r="H239" s="2" t="n">
        <v>6</v>
      </c>
      <c r="I239" s="2" t="n">
        <v>2</v>
      </c>
      <c r="J239" s="2" t="n">
        <v>1</v>
      </c>
      <c r="K239" s="2" t="inlineStr">
        <is>
          <t>route: enteral vs oral; volume: 500.0 ml vs = 200.0 ml</t>
        </is>
      </c>
      <c r="L239" s="2" t="inlineStr">
        <is>
          <t>l_arginine</t>
        </is>
      </c>
      <c r="M239" s="2" t="inlineStr">
        <is>
          <t>UNKNOWN l_arginine: Product has no value for 'l_arginine'; FAIL route: 'enteral' != 'oral'; FAIL volume: 500.0 ml != 200.0 ml</t>
        </is>
      </c>
    </row>
    <row r="240">
      <c r="A240" s="2" t="inlineStr">
        <is>
          <t>112</t>
        </is>
      </c>
      <c r="B240" s="2" t="inlineStr">
        <is>
          <t>Diētiskā pārtika, bez šķiedrvielām, patstāvīgi lietojama, šķidra, pilnvērtīga uztura nodrošināšanai pacientiem ilgtošai lietošanai ar palielinātu olba</t>
        </is>
      </c>
      <c r="C240" s="2" t="inlineStr">
        <is>
          <t>nutrition</t>
        </is>
      </c>
      <c r="D240" s="2" t="n">
        <v>4</v>
      </c>
      <c r="E240" s="2" t="inlineStr">
        <is>
          <t>Resource Junior chocolate 200ml</t>
        </is>
      </c>
      <c r="F240" s="4" t="inlineStr">
        <is>
          <t>NON_COMPLIANT</t>
        </is>
      </c>
      <c r="G240" s="2" t="n">
        <v>0.667</v>
      </c>
      <c r="H240" s="2" t="n">
        <v>6</v>
      </c>
      <c r="I240" s="2" t="n">
        <v>1</v>
      </c>
      <c r="J240" s="2" t="n">
        <v>2</v>
      </c>
      <c r="K240" s="2" t="inlineStr">
        <is>
          <t>protein: 3.0 g/100ml vs &gt;= 6.0 g/100ml</t>
        </is>
      </c>
      <c r="L240" s="2" t="inlineStr">
        <is>
          <t>l_arginine; contains_fiber</t>
        </is>
      </c>
      <c r="M240" s="2" t="inlineStr">
        <is>
          <t>FAIL protein: 3.0 does not satisfy &gt;= 6.0; UNKNOWN l_arginine: Product has no value for 'l_arginine'; UNKNOWN contains_fiber: Cannot determine 'contains_fiber' for this product</t>
        </is>
      </c>
    </row>
    <row r="241">
      <c r="A241" s="2" t="inlineStr">
        <is>
          <t>112</t>
        </is>
      </c>
      <c r="B241" s="2" t="inlineStr">
        <is>
          <t>Diētiskā pārtika, bez šķiedrvielām, patstāvīgi lietojama, šķidra, pilnvērtīga uztura nodrošināšanai pacientiem ilgtošai lietošanai ar palielinātu olba</t>
        </is>
      </c>
      <c r="C241" s="2" t="inlineStr">
        <is>
          <t>nutrition</t>
        </is>
      </c>
      <c r="D241" s="2" t="n">
        <v>5</v>
      </c>
      <c r="E241" s="2" t="inlineStr">
        <is>
          <t>Resource Junior vanilla 200ml</t>
        </is>
      </c>
      <c r="F241" s="4" t="inlineStr">
        <is>
          <t>NON_COMPLIANT</t>
        </is>
      </c>
      <c r="G241" s="2" t="n">
        <v>0.667</v>
      </c>
      <c r="H241" s="2" t="n">
        <v>6</v>
      </c>
      <c r="I241" s="2" t="n">
        <v>1</v>
      </c>
      <c r="J241" s="2" t="n">
        <v>2</v>
      </c>
      <c r="K241" s="2" t="inlineStr">
        <is>
          <t>protein: 3.0 g/100ml vs &gt;= 6.0 g/100ml</t>
        </is>
      </c>
      <c r="L241" s="2" t="inlineStr">
        <is>
          <t>l_arginine; contains_fiber</t>
        </is>
      </c>
      <c r="M241" s="2" t="inlineStr">
        <is>
          <t>FAIL protein: 3.0 does not satisfy &gt;= 6.0; UNKNOWN l_arginine: Product has no value for 'l_arginine'; UNKNOWN contains_fiber: Cannot determine 'contains_fiber' for this product</t>
        </is>
      </c>
    </row>
    <row r="242">
      <c r="A242" s="2" t="inlineStr">
        <is>
          <t>113</t>
        </is>
      </c>
      <c r="B242" s="2" t="inlineStr">
        <is>
          <t>Mākslīgais piena maisījums zīdaiņiem no dzimšanas līdz 6 mēnešu vecumam, gadījumos, kad krūts ēdināšana nav iespējama vai nepietiekoša: sastāvā ir gal</t>
        </is>
      </c>
      <c r="C242" s="2" t="inlineStr">
        <is>
          <t>nutrition</t>
        </is>
      </c>
      <c r="D242" s="2" t="n">
        <v>1</v>
      </c>
      <c r="E242" s="2" t="inlineStr">
        <is>
          <t>Althera HMO powder 400g</t>
        </is>
      </c>
      <c r="F242" s="5" t="inlineStr">
        <is>
          <t>COMPLIANT</t>
        </is>
      </c>
      <c r="G242" s="2" t="n">
        <v>1</v>
      </c>
      <c r="H242" s="2" t="n">
        <v>5</v>
      </c>
      <c r="I242" s="2" t="n">
        <v>0</v>
      </c>
      <c r="J242" s="2" t="n">
        <v>0</v>
      </c>
      <c r="K242" s="2" t="inlineStr"/>
      <c r="L242" s="2" t="inlineStr"/>
      <c r="M242" s="2" t="inlineStr">
        <is>
          <t>All checked criteria passed</t>
        </is>
      </c>
    </row>
    <row r="243">
      <c r="A243" s="2" t="inlineStr">
        <is>
          <t>113</t>
        </is>
      </c>
      <c r="B243" s="2" t="inlineStr">
        <is>
          <t>Mākslīgais piena maisījums zīdaiņiem no dzimšanas līdz 6 mēnešu vecumam, gadījumos, kad krūts ēdināšana nav iespējama vai nepietiekoša: sastāvā ir gal</t>
        </is>
      </c>
      <c r="C243" s="2" t="inlineStr">
        <is>
          <t>nutrition</t>
        </is>
      </c>
      <c r="D243" s="2" t="n">
        <v>2</v>
      </c>
      <c r="E243" s="2" t="inlineStr">
        <is>
          <t>Alfamino HMO powder 400g</t>
        </is>
      </c>
      <c r="F243" s="5" t="inlineStr">
        <is>
          <t>COMPLIANT</t>
        </is>
      </c>
      <c r="G243" s="2" t="n">
        <v>1</v>
      </c>
      <c r="H243" s="2" t="n">
        <v>5</v>
      </c>
      <c r="I243" s="2" t="n">
        <v>0</v>
      </c>
      <c r="J243" s="2" t="n">
        <v>0</v>
      </c>
      <c r="K243" s="2" t="inlineStr"/>
      <c r="L243" s="2" t="inlineStr"/>
      <c r="M243" s="2" t="inlineStr">
        <is>
          <t>All checked criteria passed</t>
        </is>
      </c>
    </row>
    <row r="244">
      <c r="A244" s="2" t="inlineStr">
        <is>
          <t>113</t>
        </is>
      </c>
      <c r="B244" s="2" t="inlineStr">
        <is>
          <t>Mākslīgais piena maisījums zīdaiņiem no dzimšanas līdz 6 mēnešu vecumam, gadījumos, kad krūts ēdināšana nav iespējama vai nepietiekoša: sastāvā ir gal</t>
        </is>
      </c>
      <c r="C244" s="2" t="inlineStr">
        <is>
          <t>nutrition</t>
        </is>
      </c>
      <c r="D244" s="2" t="n">
        <v>3</v>
      </c>
      <c r="E244" s="2" t="inlineStr">
        <is>
          <t>Alfaré HMO powder 400g</t>
        </is>
      </c>
      <c r="F244" s="5" t="inlineStr">
        <is>
          <t>COMPLIANT</t>
        </is>
      </c>
      <c r="G244" s="2" t="n">
        <v>1</v>
      </c>
      <c r="H244" s="2" t="n">
        <v>5</v>
      </c>
      <c r="I244" s="2" t="n">
        <v>0</v>
      </c>
      <c r="J244" s="2" t="n">
        <v>0</v>
      </c>
      <c r="K244" s="2" t="inlineStr"/>
      <c r="L244" s="2" t="inlineStr"/>
      <c r="M244" s="2" t="inlineStr">
        <is>
          <t>All checked criteria passed</t>
        </is>
      </c>
    </row>
    <row r="245">
      <c r="A245" s="2" t="inlineStr">
        <is>
          <t>113</t>
        </is>
      </c>
      <c r="B245" s="2" t="inlineStr">
        <is>
          <t>Mākslīgais piena maisījums zīdaiņiem no dzimšanas līdz 6 mēnešu vecumam, gadījumos, kad krūts ēdināšana nav iespējama vai nepietiekoša: sastāvā ir gal</t>
        </is>
      </c>
      <c r="C245" s="2" t="inlineStr">
        <is>
          <t>nutrition</t>
        </is>
      </c>
      <c r="D245" s="2" t="n">
        <v>4</v>
      </c>
      <c r="E245" s="2" t="inlineStr">
        <is>
          <t>Resource Junior powder 400g</t>
        </is>
      </c>
      <c r="F245" s="4" t="inlineStr">
        <is>
          <t>NON_COMPLIANT</t>
        </is>
      </c>
      <c r="G245" s="2" t="n">
        <v>0.6</v>
      </c>
      <c r="H245" s="2" t="n">
        <v>3</v>
      </c>
      <c r="I245" s="2" t="n">
        <v>1</v>
      </c>
      <c r="J245" s="2" t="n">
        <v>1</v>
      </c>
      <c r="K245" s="2" t="inlineStr">
        <is>
          <t>age_group: pediatric vs infant</t>
        </is>
      </c>
      <c r="L245" s="2" t="inlineStr">
        <is>
          <t>energy</t>
        </is>
      </c>
      <c r="M245" s="2" t="inlineStr">
        <is>
          <t>UNKNOWN energy: Incompatible units for 'energy': product is kcal/100g, requirement is kcal/100ml; FAIL age_group: product is for 'pediatric', row asks for 'infant'</t>
        </is>
      </c>
    </row>
    <row r="246">
      <c r="A246" s="2" t="inlineStr">
        <is>
          <t>113</t>
        </is>
      </c>
      <c r="B246" s="2" t="inlineStr">
        <is>
          <t>Mākslīgais piena maisījums zīdaiņiem no dzimšanas līdz 6 mēnešu vecumam, gadījumos, kad krūts ēdināšana nav iespējama vai nepietiekoša: sastāvā ir gal</t>
        </is>
      </c>
      <c r="C246" s="2" t="inlineStr">
        <is>
          <t>nutrition</t>
        </is>
      </c>
      <c r="D246" s="2" t="n">
        <v>5</v>
      </c>
      <c r="E246" s="2" t="inlineStr">
        <is>
          <t>Alfamino Junior HMO powder 400g</t>
        </is>
      </c>
      <c r="F246" s="4" t="inlineStr">
        <is>
          <t>NON_COMPLIANT</t>
        </is>
      </c>
      <c r="G246" s="2" t="n">
        <v>0.6</v>
      </c>
      <c r="H246" s="2" t="n">
        <v>3</v>
      </c>
      <c r="I246" s="2" t="n">
        <v>2</v>
      </c>
      <c r="J246" s="2" t="n">
        <v>0</v>
      </c>
      <c r="K246" s="2" t="inlineStr">
        <is>
          <t>energy: 106.0 kcal/100ml vs = 66.0 kcal/100ml; age_group: pediatric vs infant</t>
        </is>
      </c>
      <c r="L246" s="2" t="inlineStr"/>
      <c r="M246" s="2" t="inlineStr">
        <is>
          <t>FAIL energy: 106.0 does not satisfy = 66.0; FAIL age_group: product is for 'pediatric', row asks for 'infant'</t>
        </is>
      </c>
    </row>
    <row r="247">
      <c r="A247" s="2" t="inlineStr">
        <is>
          <t>114</t>
        </is>
      </c>
      <c r="B247" s="2" t="inlineStr">
        <is>
          <t>Mākslīgais piena maisījums zīdaiņiem no dzimšanas līdz 6 mēnešu vecumam, gadījumos, kad krūts ēdināšana nav iespējama vai nepietiekoša vai pastāv risk</t>
        </is>
      </c>
      <c r="C247" s="2" t="inlineStr">
        <is>
          <t>nutrition</t>
        </is>
      </c>
      <c r="D247" s="2" t="n">
        <v>1</v>
      </c>
      <c r="E247" s="2" t="inlineStr">
        <is>
          <t>Althera HMO powder 400g</t>
        </is>
      </c>
      <c r="F247" s="5" t="inlineStr">
        <is>
          <t>COMPLIANT</t>
        </is>
      </c>
      <c r="G247" s="2" t="n">
        <v>1</v>
      </c>
      <c r="H247" s="2" t="n">
        <v>5</v>
      </c>
      <c r="I247" s="2" t="n">
        <v>0</v>
      </c>
      <c r="J247" s="2" t="n">
        <v>0</v>
      </c>
      <c r="K247" s="2" t="inlineStr"/>
      <c r="L247" s="2" t="inlineStr"/>
      <c r="M247" s="2" t="inlineStr">
        <is>
          <t>All checked criteria passed</t>
        </is>
      </c>
    </row>
    <row r="248">
      <c r="A248" s="2" t="inlineStr">
        <is>
          <t>114</t>
        </is>
      </c>
      <c r="B248" s="2" t="inlineStr">
        <is>
          <t>Mākslīgais piena maisījums zīdaiņiem no dzimšanas līdz 6 mēnešu vecumam, gadījumos, kad krūts ēdināšana nav iespējama vai nepietiekoša vai pastāv risk</t>
        </is>
      </c>
      <c r="C248" s="2" t="inlineStr">
        <is>
          <t>nutrition</t>
        </is>
      </c>
      <c r="D248" s="2" t="n">
        <v>2</v>
      </c>
      <c r="E248" s="2" t="inlineStr">
        <is>
          <t>Alfamino HMO powder 400g</t>
        </is>
      </c>
      <c r="F248" s="5" t="inlineStr">
        <is>
          <t>COMPLIANT</t>
        </is>
      </c>
      <c r="G248" s="2" t="n">
        <v>1</v>
      </c>
      <c r="H248" s="2" t="n">
        <v>5</v>
      </c>
      <c r="I248" s="2" t="n">
        <v>0</v>
      </c>
      <c r="J248" s="2" t="n">
        <v>0</v>
      </c>
      <c r="K248" s="2" t="inlineStr"/>
      <c r="L248" s="2" t="inlineStr"/>
      <c r="M248" s="2" t="inlineStr">
        <is>
          <t>All checked criteria passed</t>
        </is>
      </c>
    </row>
    <row r="249">
      <c r="A249" s="2" t="inlineStr">
        <is>
          <t>114</t>
        </is>
      </c>
      <c r="B249" s="2" t="inlineStr">
        <is>
          <t>Mākslīgais piena maisījums zīdaiņiem no dzimšanas līdz 6 mēnešu vecumam, gadījumos, kad krūts ēdināšana nav iespējama vai nepietiekoša vai pastāv risk</t>
        </is>
      </c>
      <c r="C249" s="2" t="inlineStr">
        <is>
          <t>nutrition</t>
        </is>
      </c>
      <c r="D249" s="2" t="n">
        <v>3</v>
      </c>
      <c r="E249" s="2" t="inlineStr">
        <is>
          <t>Alfaré HMO powder 400g</t>
        </is>
      </c>
      <c r="F249" s="5" t="inlineStr">
        <is>
          <t>COMPLIANT</t>
        </is>
      </c>
      <c r="G249" s="2" t="n">
        <v>1</v>
      </c>
      <c r="H249" s="2" t="n">
        <v>5</v>
      </c>
      <c r="I249" s="2" t="n">
        <v>0</v>
      </c>
      <c r="J249" s="2" t="n">
        <v>0</v>
      </c>
      <c r="K249" s="2" t="inlineStr"/>
      <c r="L249" s="2" t="inlineStr"/>
      <c r="M249" s="2" t="inlineStr">
        <is>
          <t>All checked criteria passed</t>
        </is>
      </c>
    </row>
    <row r="250">
      <c r="A250" s="2" t="inlineStr">
        <is>
          <t>114</t>
        </is>
      </c>
      <c r="B250" s="2" t="inlineStr">
        <is>
          <t>Mākslīgais piena maisījums zīdaiņiem no dzimšanas līdz 6 mēnešu vecumam, gadījumos, kad krūts ēdināšana nav iespējama vai nepietiekoša vai pastāv risk</t>
        </is>
      </c>
      <c r="C250" s="2" t="inlineStr">
        <is>
          <t>nutrition</t>
        </is>
      </c>
      <c r="D250" s="2" t="n">
        <v>4</v>
      </c>
      <c r="E250" s="2" t="inlineStr">
        <is>
          <t>Resource Junior powder 400g</t>
        </is>
      </c>
      <c r="F250" s="4" t="inlineStr">
        <is>
          <t>NON_COMPLIANT</t>
        </is>
      </c>
      <c r="G250" s="2" t="n">
        <v>0.6</v>
      </c>
      <c r="H250" s="2" t="n">
        <v>3</v>
      </c>
      <c r="I250" s="2" t="n">
        <v>1</v>
      </c>
      <c r="J250" s="2" t="n">
        <v>1</v>
      </c>
      <c r="K250" s="2" t="inlineStr">
        <is>
          <t>age_group: pediatric vs infant</t>
        </is>
      </c>
      <c r="L250" s="2" t="inlineStr">
        <is>
          <t>energy</t>
        </is>
      </c>
      <c r="M250" s="2" t="inlineStr">
        <is>
          <t>UNKNOWN energy: Incompatible units for 'energy': product is kcal/100g, requirement is kcal/100ml; FAIL age_group: product is for 'pediatric', row asks for 'infant'</t>
        </is>
      </c>
    </row>
    <row r="251">
      <c r="A251" s="2" t="inlineStr">
        <is>
          <t>114</t>
        </is>
      </c>
      <c r="B251" s="2" t="inlineStr">
        <is>
          <t>Mākslīgais piena maisījums zīdaiņiem no dzimšanas līdz 6 mēnešu vecumam, gadījumos, kad krūts ēdināšana nav iespējama vai nepietiekoša vai pastāv risk</t>
        </is>
      </c>
      <c r="C251" s="2" t="inlineStr">
        <is>
          <t>nutrition</t>
        </is>
      </c>
      <c r="D251" s="2" t="n">
        <v>5</v>
      </c>
      <c r="E251" s="2" t="inlineStr">
        <is>
          <t>Alfamino Junior HMO powder 400g</t>
        </is>
      </c>
      <c r="F251" s="4" t="inlineStr">
        <is>
          <t>NON_COMPLIANT</t>
        </is>
      </c>
      <c r="G251" s="2" t="n">
        <v>0.6</v>
      </c>
      <c r="H251" s="2" t="n">
        <v>3</v>
      </c>
      <c r="I251" s="2" t="n">
        <v>2</v>
      </c>
      <c r="J251" s="2" t="n">
        <v>0</v>
      </c>
      <c r="K251" s="2" t="inlineStr">
        <is>
          <t>energy: 106.0 kcal/100ml vs = 66.0 kcal/100ml; age_group: pediatric vs infant</t>
        </is>
      </c>
      <c r="L251" s="2" t="inlineStr"/>
      <c r="M251" s="2" t="inlineStr">
        <is>
          <t>FAIL energy: 106.0 does not satisfy = 66.0; FAIL age_group: product is for 'pediatric', row asks for 'infant'</t>
        </is>
      </c>
    </row>
    <row r="252">
      <c r="A252" s="2" t="inlineStr">
        <is>
          <t>115</t>
        </is>
      </c>
      <c r="B252" s="2" t="inlineStr">
        <is>
          <t>Mākslīgais piena maisījums priekšlaicīgi dzimušajiem zīdaiņiem un zīdaiņiem ar mazu dzimšanas svaru, paredzēts lietošanai no dzimšanas, gadījumos, kad</t>
        </is>
      </c>
      <c r="C252" s="2" t="inlineStr">
        <is>
          <t>nutrition</t>
        </is>
      </c>
      <c r="D252" s="2" t="n">
        <v>1</v>
      </c>
      <c r="E252" s="2" t="inlineStr">
        <is>
          <t>Althera HMO powder 400g</t>
        </is>
      </c>
      <c r="F252" s="4" t="inlineStr">
        <is>
          <t>NON_COMPLIANT</t>
        </is>
      </c>
      <c r="G252" s="2" t="n">
        <v>0.8</v>
      </c>
      <c r="H252" s="2" t="n">
        <v>4</v>
      </c>
      <c r="I252" s="2" t="n">
        <v>1</v>
      </c>
      <c r="J252" s="2" t="n">
        <v>0</v>
      </c>
      <c r="K252" s="2" t="inlineStr">
        <is>
          <t>energy: 66.0 kcal/100ml vs = 80.0 kcal/100ml</t>
        </is>
      </c>
      <c r="L252" s="2" t="inlineStr"/>
      <c r="M252" s="2" t="inlineStr">
        <is>
          <t>FAIL energy: 66.0 does not satisfy = 80.0</t>
        </is>
      </c>
    </row>
    <row r="253">
      <c r="A253" s="2" t="inlineStr">
        <is>
          <t>115</t>
        </is>
      </c>
      <c r="B253" s="2" t="inlineStr">
        <is>
          <t>Mākslīgais piena maisījums priekšlaicīgi dzimušajiem zīdaiņiem un zīdaiņiem ar mazu dzimšanas svaru, paredzēts lietošanai no dzimšanas, gadījumos, kad</t>
        </is>
      </c>
      <c r="C253" s="2" t="inlineStr">
        <is>
          <t>nutrition</t>
        </is>
      </c>
      <c r="D253" s="2" t="n">
        <v>2</v>
      </c>
      <c r="E253" s="2" t="inlineStr">
        <is>
          <t>Alfamino HMO powder 400g</t>
        </is>
      </c>
      <c r="F253" s="4" t="inlineStr">
        <is>
          <t>NON_COMPLIANT</t>
        </is>
      </c>
      <c r="G253" s="2" t="n">
        <v>0.8</v>
      </c>
      <c r="H253" s="2" t="n">
        <v>4</v>
      </c>
      <c r="I253" s="2" t="n">
        <v>1</v>
      </c>
      <c r="J253" s="2" t="n">
        <v>0</v>
      </c>
      <c r="K253" s="2" t="inlineStr">
        <is>
          <t>energy: 66.0 kcal/100ml vs = 80.0 kcal/100ml</t>
        </is>
      </c>
      <c r="L253" s="2" t="inlineStr"/>
      <c r="M253" s="2" t="inlineStr">
        <is>
          <t>FAIL energy: 66.0 does not satisfy = 80.0</t>
        </is>
      </c>
    </row>
    <row r="254">
      <c r="A254" s="2" t="inlineStr">
        <is>
          <t>115</t>
        </is>
      </c>
      <c r="B254" s="2" t="inlineStr">
        <is>
          <t>Mākslīgais piena maisījums priekšlaicīgi dzimušajiem zīdaiņiem un zīdaiņiem ar mazu dzimšanas svaru, paredzēts lietošanai no dzimšanas, gadījumos, kad</t>
        </is>
      </c>
      <c r="C254" s="2" t="inlineStr">
        <is>
          <t>nutrition</t>
        </is>
      </c>
      <c r="D254" s="2" t="n">
        <v>3</v>
      </c>
      <c r="E254" s="2" t="inlineStr">
        <is>
          <t>Alfaré HMO powder 400g</t>
        </is>
      </c>
      <c r="F254" s="4" t="inlineStr">
        <is>
          <t>NON_COMPLIANT</t>
        </is>
      </c>
      <c r="G254" s="2" t="n">
        <v>0.8</v>
      </c>
      <c r="H254" s="2" t="n">
        <v>4</v>
      </c>
      <c r="I254" s="2" t="n">
        <v>1</v>
      </c>
      <c r="J254" s="2" t="n">
        <v>0</v>
      </c>
      <c r="K254" s="2" t="inlineStr">
        <is>
          <t>energy: 67.0 kcal/100ml vs = 80.0 kcal/100ml</t>
        </is>
      </c>
      <c r="L254" s="2" t="inlineStr"/>
      <c r="M254" s="2" t="inlineStr">
        <is>
          <t>FAIL energy: 67.0 does not satisfy = 80.0</t>
        </is>
      </c>
    </row>
    <row r="255">
      <c r="A255" s="2" t="inlineStr">
        <is>
          <t>115</t>
        </is>
      </c>
      <c r="B255" s="2" t="inlineStr">
        <is>
          <t>Mākslīgais piena maisījums priekšlaicīgi dzimušajiem zīdaiņiem un zīdaiņiem ar mazu dzimšanas svaru, paredzēts lietošanai no dzimšanas, gadījumos, kad</t>
        </is>
      </c>
      <c r="C255" s="2" t="inlineStr">
        <is>
          <t>nutrition</t>
        </is>
      </c>
      <c r="D255" s="2" t="n">
        <v>4</v>
      </c>
      <c r="E255" s="2" t="inlineStr">
        <is>
          <t>Resource Junior powder 400g</t>
        </is>
      </c>
      <c r="F255" s="4" t="inlineStr">
        <is>
          <t>NON_COMPLIANT</t>
        </is>
      </c>
      <c r="G255" s="2" t="n">
        <v>0.6</v>
      </c>
      <c r="H255" s="2" t="n">
        <v>3</v>
      </c>
      <c r="I255" s="2" t="n">
        <v>1</v>
      </c>
      <c r="J255" s="2" t="n">
        <v>1</v>
      </c>
      <c r="K255" s="2" t="inlineStr">
        <is>
          <t>age_group: pediatric vs infant</t>
        </is>
      </c>
      <c r="L255" s="2" t="inlineStr">
        <is>
          <t>energy</t>
        </is>
      </c>
      <c r="M255" s="2" t="inlineStr">
        <is>
          <t>UNKNOWN energy: Incompatible units for 'energy': product is kcal/100g, requirement is kcal/100ml; FAIL age_group: product is for 'pediatric', row asks for 'infant'</t>
        </is>
      </c>
    </row>
    <row r="256">
      <c r="A256" s="2" t="inlineStr">
        <is>
          <t>115</t>
        </is>
      </c>
      <c r="B256" s="2" t="inlineStr">
        <is>
          <t>Mākslīgais piena maisījums priekšlaicīgi dzimušajiem zīdaiņiem un zīdaiņiem ar mazu dzimšanas svaru, paredzēts lietošanai no dzimšanas, gadījumos, kad</t>
        </is>
      </c>
      <c r="C256" s="2" t="inlineStr">
        <is>
          <t>nutrition</t>
        </is>
      </c>
      <c r="D256" s="2" t="n">
        <v>5</v>
      </c>
      <c r="E256" s="2" t="inlineStr">
        <is>
          <t>Alfamino Junior HMO powder 400g</t>
        </is>
      </c>
      <c r="F256" s="4" t="inlineStr">
        <is>
          <t>NON_COMPLIANT</t>
        </is>
      </c>
      <c r="G256" s="2" t="n">
        <v>0.6</v>
      </c>
      <c r="H256" s="2" t="n">
        <v>3</v>
      </c>
      <c r="I256" s="2" t="n">
        <v>2</v>
      </c>
      <c r="J256" s="2" t="n">
        <v>0</v>
      </c>
      <c r="K256" s="2" t="inlineStr">
        <is>
          <t>energy: 106.0 kcal/100ml vs = 80.0 kcal/100ml; age_group: pediatric vs infant</t>
        </is>
      </c>
      <c r="L256" s="2" t="inlineStr"/>
      <c r="M256" s="2" t="inlineStr">
        <is>
          <t>FAIL energy: 106.0 does not satisfy = 80.0; FAIL age_group: product is for 'pediatric', row asks for 'infant'</t>
        </is>
      </c>
    </row>
    <row r="257">
      <c r="A257" s="2" t="inlineStr">
        <is>
          <t>116</t>
        </is>
      </c>
      <c r="B257" s="2" t="inlineStr">
        <is>
          <t>Medicīniskiem nolūkiem paredzēta pārtika. Uztura režīms pacientiem, kuri nevar uzņemt pilnvērtīgu uzturu kādu slimību gadījumā. Ar uzturvielām pilnībā</t>
        </is>
      </c>
      <c r="C257" s="2" t="inlineStr">
        <is>
          <t>nutrition</t>
        </is>
      </c>
      <c r="D257" s="2" t="n">
        <v>1</v>
      </c>
      <c r="E257" s="2" t="inlineStr">
        <is>
          <t>Isosource Standard Fibre 500 ml</t>
        </is>
      </c>
      <c r="F257" s="3" t="inlineStr">
        <is>
          <t>PARTIALLY_COMPLIANT</t>
        </is>
      </c>
      <c r="G257" s="2" t="n">
        <v>0.857</v>
      </c>
      <c r="H257" s="2" t="n">
        <v>6</v>
      </c>
      <c r="I257" s="2" t="n">
        <v>0</v>
      </c>
      <c r="J257" s="2" t="n">
        <v>1</v>
      </c>
      <c r="K257" s="2" t="inlineStr"/>
      <c r="L257" s="2" t="inlineStr">
        <is>
          <t>nutritionally_complete</t>
        </is>
      </c>
      <c r="M257" s="2" t="inlineStr">
        <is>
          <t>UNKNOWN nutritionally_complete: Cannot determine 'nutritionally_complete' for this product</t>
        </is>
      </c>
    </row>
    <row r="258">
      <c r="A258" s="2" t="inlineStr">
        <is>
          <t>116</t>
        </is>
      </c>
      <c r="B258" s="2" t="inlineStr">
        <is>
          <t>Medicīniskiem nolūkiem paredzēta pārtika. Uztura režīms pacientiem, kuri nevar uzņemt pilnvērtīgu uzturu kādu slimību gadījumā. Ar uzturvielām pilnībā</t>
        </is>
      </c>
      <c r="C258" s="2" t="inlineStr">
        <is>
          <t>nutrition</t>
        </is>
      </c>
      <c r="D258" s="2" t="n">
        <v>2</v>
      </c>
      <c r="E258" s="2" t="inlineStr">
        <is>
          <t>Isosource Energy Fibre 500 ml</t>
        </is>
      </c>
      <c r="F258" s="3" t="inlineStr">
        <is>
          <t>PARTIALLY_COMPLIANT</t>
        </is>
      </c>
      <c r="G258" s="2" t="n">
        <v>0.857</v>
      </c>
      <c r="H258" s="2" t="n">
        <v>6</v>
      </c>
      <c r="I258" s="2" t="n">
        <v>0</v>
      </c>
      <c r="J258" s="2" t="n">
        <v>1</v>
      </c>
      <c r="K258" s="2" t="inlineStr"/>
      <c r="L258" s="2" t="inlineStr">
        <is>
          <t>nutritionally_complete</t>
        </is>
      </c>
      <c r="M258" s="2" t="inlineStr">
        <is>
          <t>UNKNOWN nutritionally_complete: Cannot determine 'nutritionally_complete' for this product</t>
        </is>
      </c>
    </row>
    <row r="259">
      <c r="A259" s="2" t="inlineStr">
        <is>
          <t>116</t>
        </is>
      </c>
      <c r="B259" s="2" t="inlineStr">
        <is>
          <t>Medicīniskiem nolūkiem paredzēta pārtika. Uztura režīms pacientiem, kuri nevar uzņemt pilnvērtīgu uzturu kādu slimību gadījumā. Ar uzturvielām pilnībā</t>
        </is>
      </c>
      <c r="C259" s="2" t="inlineStr">
        <is>
          <t>nutrition</t>
        </is>
      </c>
      <c r="D259" s="2" t="n">
        <v>3</v>
      </c>
      <c r="E259" s="2" t="inlineStr">
        <is>
          <t>Peptamen Junior PHGG 500 ml</t>
        </is>
      </c>
      <c r="F259" s="3" t="inlineStr">
        <is>
          <t>PARTIALLY_COMPLIANT</t>
        </is>
      </c>
      <c r="G259" s="2" t="n">
        <v>0.857</v>
      </c>
      <c r="H259" s="2" t="n">
        <v>6</v>
      </c>
      <c r="I259" s="2" t="n">
        <v>0</v>
      </c>
      <c r="J259" s="2" t="n">
        <v>1</v>
      </c>
      <c r="K259" s="2" t="inlineStr"/>
      <c r="L259" s="2" t="inlineStr">
        <is>
          <t>nutritionally_complete</t>
        </is>
      </c>
      <c r="M259" s="2" t="inlineStr">
        <is>
          <t>UNKNOWN nutritionally_complete: Cannot determine 'nutritionally_complete' for this product</t>
        </is>
      </c>
    </row>
    <row r="260">
      <c r="A260" s="2" t="inlineStr">
        <is>
          <t>116</t>
        </is>
      </c>
      <c r="B260" s="2" t="inlineStr">
        <is>
          <t>Medicīniskiem nolūkiem paredzēta pārtika. Uztura režīms pacientiem, kuri nevar uzņemt pilnvērtīgu uzturu kādu slimību gadījumā. Ar uzturvielām pilnībā</t>
        </is>
      </c>
      <c r="C260" s="2" t="inlineStr">
        <is>
          <t>nutrition</t>
        </is>
      </c>
      <c r="D260" s="2" t="n">
        <v>4</v>
      </c>
      <c r="E260" s="2" t="inlineStr">
        <is>
          <t>Isosource Standard 500 ml</t>
        </is>
      </c>
      <c r="F260" s="4" t="inlineStr">
        <is>
          <t>NON_COMPLIANT</t>
        </is>
      </c>
      <c r="G260" s="2" t="n">
        <v>0.714</v>
      </c>
      <c r="H260" s="2" t="n">
        <v>5</v>
      </c>
      <c r="I260" s="2" t="n">
        <v>1</v>
      </c>
      <c r="J260" s="2" t="n">
        <v>1</v>
      </c>
      <c r="K260" s="2" t="inlineStr">
        <is>
          <t>contains_fiber: fiber=0.0 g/100ml vs contains fiber</t>
        </is>
      </c>
      <c r="L260" s="2" t="inlineStr">
        <is>
          <t>nutritionally_complete</t>
        </is>
      </c>
      <c r="M260" s="2" t="inlineStr">
        <is>
          <t>FAIL contains_fiber: Product has no/minimal fiber; UNKNOWN nutritionally_complete: Cannot determine 'nutritionally_complete' for this product</t>
        </is>
      </c>
    </row>
    <row r="261">
      <c r="A261" s="2" t="inlineStr">
        <is>
          <t>116</t>
        </is>
      </c>
      <c r="B261" s="2" t="inlineStr">
        <is>
          <t>Medicīniskiem nolūkiem paredzēta pārtika. Uztura režīms pacientiem, kuri nevar uzņemt pilnvērtīgu uzturu kādu slimību gadījumā. Ar uzturvielām pilnībā</t>
        </is>
      </c>
      <c r="C261" s="2" t="inlineStr">
        <is>
          <t>nutrition</t>
        </is>
      </c>
      <c r="D261" s="2" t="n">
        <v>5</v>
      </c>
      <c r="E261" s="2" t="inlineStr">
        <is>
          <t>Isosource Standard Fibre 1000 ml</t>
        </is>
      </c>
      <c r="F261" s="4" t="inlineStr">
        <is>
          <t>NON_COMPLIANT</t>
        </is>
      </c>
      <c r="G261" s="2" t="n">
        <v>0.714</v>
      </c>
      <c r="H261" s="2" t="n">
        <v>5</v>
      </c>
      <c r="I261" s="2" t="n">
        <v>1</v>
      </c>
      <c r="J261" s="2" t="n">
        <v>1</v>
      </c>
      <c r="K261" s="2" t="inlineStr">
        <is>
          <t>volume: 1000.0 ml vs = 500.0 ml</t>
        </is>
      </c>
      <c r="L261" s="2" t="inlineStr">
        <is>
          <t>nutritionally_complete</t>
        </is>
      </c>
      <c r="M261" s="2" t="inlineStr">
        <is>
          <t>UNKNOWN nutritionally_complete: Cannot determine 'nutritionally_complete' for this product; FAIL volume: 1000.0 ml != 500.0 ml</t>
        </is>
      </c>
    </row>
    <row r="262">
      <c r="A262" s="2" t="inlineStr">
        <is>
          <t>117</t>
        </is>
      </c>
      <c r="B262" s="2" t="inlineStr">
        <is>
          <t>Medicīniskiem nolūkiem paredzēta pārtika, pacientiem ar nepietiekamu šķiedrvielu uzņemšanu. Produkts ir bez specifiskas garšas, to var pievienot gan s</t>
        </is>
      </c>
      <c r="C262" s="2" t="inlineStr">
        <is>
          <t>nutrition</t>
        </is>
      </c>
      <c r="D262" s="2" t="n">
        <v>1</v>
      </c>
      <c r="E262" s="2" t="inlineStr">
        <is>
          <t>Althera HMO powder 400g</t>
        </is>
      </c>
      <c r="F262" s="5" t="inlineStr">
        <is>
          <t>COMPLIANT</t>
        </is>
      </c>
      <c r="G262" s="2" t="n">
        <v>1</v>
      </c>
      <c r="H262" s="2" t="n">
        <v>4</v>
      </c>
      <c r="I262" s="2" t="n">
        <v>0</v>
      </c>
      <c r="J262" s="2" t="n">
        <v>0</v>
      </c>
      <c r="K262" s="2" t="inlineStr"/>
      <c r="L262" s="2" t="inlineStr"/>
      <c r="M262" s="2" t="inlineStr">
        <is>
          <t>All checked criteria passed</t>
        </is>
      </c>
    </row>
    <row r="263">
      <c r="A263" s="2" t="inlineStr">
        <is>
          <t>117</t>
        </is>
      </c>
      <c r="B263" s="2" t="inlineStr">
        <is>
          <t>Medicīniskiem nolūkiem paredzēta pārtika, pacientiem ar nepietiekamu šķiedrvielu uzņemšanu. Produkts ir bez specifiskas garšas, to var pievienot gan s</t>
        </is>
      </c>
      <c r="C263" s="2" t="inlineStr">
        <is>
          <t>nutrition</t>
        </is>
      </c>
      <c r="D263" s="2" t="n">
        <v>2</v>
      </c>
      <c r="E263" s="2" t="inlineStr">
        <is>
          <t>Alfamino HMO powder 400g</t>
        </is>
      </c>
      <c r="F263" s="5" t="inlineStr">
        <is>
          <t>COMPLIANT</t>
        </is>
      </c>
      <c r="G263" s="2" t="n">
        <v>1</v>
      </c>
      <c r="H263" s="2" t="n">
        <v>4</v>
      </c>
      <c r="I263" s="2" t="n">
        <v>0</v>
      </c>
      <c r="J263" s="2" t="n">
        <v>0</v>
      </c>
      <c r="K263" s="2" t="inlineStr"/>
      <c r="L263" s="2" t="inlineStr"/>
      <c r="M263" s="2" t="inlineStr">
        <is>
          <t>All checked criteria passed</t>
        </is>
      </c>
    </row>
    <row r="264">
      <c r="A264" s="2" t="inlineStr">
        <is>
          <t>117</t>
        </is>
      </c>
      <c r="B264" s="2" t="inlineStr">
        <is>
          <t>Medicīniskiem nolūkiem paredzēta pārtika, pacientiem ar nepietiekamu šķiedrvielu uzņemšanu. Produkts ir bez specifiskas garšas, to var pievienot gan s</t>
        </is>
      </c>
      <c r="C264" s="2" t="inlineStr">
        <is>
          <t>nutrition</t>
        </is>
      </c>
      <c r="D264" s="2" t="n">
        <v>3</v>
      </c>
      <c r="E264" s="2" t="inlineStr">
        <is>
          <t>Alfaré HMO powder 400g</t>
        </is>
      </c>
      <c r="F264" s="5" t="inlineStr">
        <is>
          <t>COMPLIANT</t>
        </is>
      </c>
      <c r="G264" s="2" t="n">
        <v>1</v>
      </c>
      <c r="H264" s="2" t="n">
        <v>4</v>
      </c>
      <c r="I264" s="2" t="n">
        <v>0</v>
      </c>
      <c r="J264" s="2" t="n">
        <v>0</v>
      </c>
      <c r="K264" s="2" t="inlineStr"/>
      <c r="L264" s="2" t="inlineStr"/>
      <c r="M264" s="2" t="inlineStr">
        <is>
          <t>All checked criteria passed</t>
        </is>
      </c>
    </row>
    <row r="265">
      <c r="A265" s="2" t="inlineStr">
        <is>
          <t>117</t>
        </is>
      </c>
      <c r="B265" s="2" t="inlineStr">
        <is>
          <t>Medicīniskiem nolūkiem paredzēta pārtika, pacientiem ar nepietiekamu šķiedrvielu uzņemšanu. Produkts ir bez specifiskas garšas, to var pievienot gan s</t>
        </is>
      </c>
      <c r="C265" s="2" t="inlineStr">
        <is>
          <t>nutrition</t>
        </is>
      </c>
      <c r="D265" s="2" t="n">
        <v>4</v>
      </c>
      <c r="E265" s="2" t="inlineStr">
        <is>
          <t>Resource Junior Probiotic powder 400g</t>
        </is>
      </c>
      <c r="F265" s="5" t="inlineStr">
        <is>
          <t>COMPLIANT</t>
        </is>
      </c>
      <c r="G265" s="2" t="n">
        <v>1</v>
      </c>
      <c r="H265" s="2" t="n">
        <v>4</v>
      </c>
      <c r="I265" s="2" t="n">
        <v>0</v>
      </c>
      <c r="J265" s="2" t="n">
        <v>0</v>
      </c>
      <c r="K265" s="2" t="inlineStr"/>
      <c r="L265" s="2" t="inlineStr"/>
      <c r="M265" s="2" t="inlineStr">
        <is>
          <t>All checked criteria passed</t>
        </is>
      </c>
    </row>
    <row r="266">
      <c r="A266" s="2" t="inlineStr">
        <is>
          <t>117</t>
        </is>
      </c>
      <c r="B266" s="2" t="inlineStr">
        <is>
          <t>Medicīniskiem nolūkiem paredzēta pārtika, pacientiem ar nepietiekamu šķiedrvielu uzņemšanu. Produkts ir bez specifiskas garšas, to var pievienot gan s</t>
        </is>
      </c>
      <c r="C266" s="2" t="inlineStr">
        <is>
          <t>nutrition</t>
        </is>
      </c>
      <c r="D266" s="2" t="n">
        <v>5</v>
      </c>
      <c r="E266" s="2" t="inlineStr">
        <is>
          <t>Resource Junior powder 400g</t>
        </is>
      </c>
      <c r="F266" s="3" t="inlineStr">
        <is>
          <t>PARTIALLY_COMPLIANT</t>
        </is>
      </c>
      <c r="G266" s="2" t="n">
        <v>0.75</v>
      </c>
      <c r="H266" s="2" t="n">
        <v>3</v>
      </c>
      <c r="I266" s="2" t="n">
        <v>0</v>
      </c>
      <c r="J266" s="2" t="n">
        <v>1</v>
      </c>
      <c r="K266" s="2" t="inlineStr"/>
      <c r="L266" s="2" t="inlineStr">
        <is>
          <t>contains_fiber</t>
        </is>
      </c>
      <c r="M266" s="2" t="inlineStr">
        <is>
          <t>UNKNOWN contains_fiber: Cannot determine 'contains_fiber'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6" t="inlineStr">
        <is>
          <t>Item #</t>
        </is>
      </c>
      <c r="B1" s="6" t="inlineStr">
        <is>
          <t>Product</t>
        </is>
      </c>
      <c r="C1" s="6" t="inlineStr">
        <is>
          <t>Attribute</t>
        </is>
      </c>
      <c r="D1" s="6" t="inlineStr">
        <is>
          <t>Status</t>
        </is>
      </c>
      <c r="E1" s="6" t="inlineStr">
        <is>
          <t>Product Value</t>
        </is>
      </c>
      <c r="F1" s="6" t="inlineStr">
        <is>
          <t>Required</t>
        </is>
      </c>
      <c r="G1" s="6" t="inlineStr">
        <is>
          <t>Reason</t>
        </is>
      </c>
    </row>
    <row r="2">
      <c r="A2" t="inlineStr">
        <is>
          <t>65</t>
        </is>
      </c>
      <c r="B2" t="inlineStr">
        <is>
          <t>Isosource Standard 1000 ml</t>
        </is>
      </c>
      <c r="C2" t="inlineStr">
        <is>
          <t>energy</t>
        </is>
      </c>
      <c r="D2" s="7" t="inlineStr">
        <is>
          <t>PASS</t>
        </is>
      </c>
      <c r="E2" t="inlineStr">
        <is>
          <t>103.0 kcal/100ml</t>
        </is>
      </c>
      <c r="F2">
        <f> 100.0 kcal/100ml</f>
        <v/>
      </c>
      <c r="G2" t="inlineStr"/>
    </row>
    <row r="3">
      <c r="A3" t="inlineStr">
        <is>
          <t>65</t>
        </is>
      </c>
      <c r="B3" t="inlineStr">
        <is>
          <t>Isosource Standard 1000 ml</t>
        </is>
      </c>
      <c r="C3" t="inlineStr">
        <is>
          <t>protein</t>
        </is>
      </c>
      <c r="D3" s="7" t="inlineStr">
        <is>
          <t>PASS</t>
        </is>
      </c>
      <c r="E3" t="inlineStr">
        <is>
          <t>4.0 g/100ml</t>
        </is>
      </c>
      <c r="F3" t="inlineStr">
        <is>
          <t>3.8-4.0 g/100ml</t>
        </is>
      </c>
      <c r="G3" t="inlineStr"/>
    </row>
    <row r="4">
      <c r="A4" t="inlineStr">
        <is>
          <t>65</t>
        </is>
      </c>
      <c r="B4" t="inlineStr">
        <is>
          <t>Isosource Standard 1000 ml</t>
        </is>
      </c>
      <c r="C4" t="inlineStr">
        <is>
          <t>fat</t>
        </is>
      </c>
      <c r="D4" s="7" t="inlineStr">
        <is>
          <t>PASS</t>
        </is>
      </c>
      <c r="E4" t="inlineStr">
        <is>
          <t>3.3 g/100ml</t>
        </is>
      </c>
      <c r="F4" t="inlineStr">
        <is>
          <t>3.3-3.9 g/100ml</t>
        </is>
      </c>
      <c r="G4" t="inlineStr"/>
    </row>
    <row r="5">
      <c r="A5" t="inlineStr">
        <is>
          <t>65</t>
        </is>
      </c>
      <c r="B5" t="inlineStr">
        <is>
          <t>Isosource Standard 1000 ml</t>
        </is>
      </c>
      <c r="C5" t="inlineStr">
        <is>
          <t>carbohydrates</t>
        </is>
      </c>
      <c r="D5" s="7" t="inlineStr">
        <is>
          <t>PASS</t>
        </is>
      </c>
      <c r="E5" t="inlineStr">
        <is>
          <t>13.8 g/100ml</t>
        </is>
      </c>
      <c r="F5" t="inlineStr">
        <is>
          <t>12.3-14.0 g/100ml</t>
        </is>
      </c>
      <c r="G5" t="inlineStr"/>
    </row>
    <row r="6">
      <c r="A6" t="inlineStr">
        <is>
          <t>65</t>
        </is>
      </c>
      <c r="B6" t="inlineStr">
        <is>
          <t>Isosource Standard 1000 ml</t>
        </is>
      </c>
      <c r="C6" t="inlineStr">
        <is>
          <t>contains_fiber</t>
        </is>
      </c>
      <c r="D6" s="7" t="inlineStr">
        <is>
          <t>PASS</t>
        </is>
      </c>
      <c r="E6" t="inlineStr">
        <is>
          <t>fiber=0.0 g/100ml</t>
        </is>
      </c>
      <c r="F6" t="inlineStr">
        <is>
          <t>no fiber</t>
        </is>
      </c>
      <c r="G6" t="inlineStr"/>
    </row>
    <row r="7">
      <c r="A7" t="inlineStr">
        <is>
          <t>65</t>
        </is>
      </c>
      <c r="B7" t="inlineStr">
        <is>
          <t>Isosource Standard 1000 ml</t>
        </is>
      </c>
      <c r="C7" t="inlineStr">
        <is>
          <t>gluten_free</t>
        </is>
      </c>
      <c r="D7" s="7" t="inlineStr">
        <is>
          <t>PASS</t>
        </is>
      </c>
      <c r="E7" t="inlineStr">
        <is>
          <t>True</t>
        </is>
      </c>
      <c r="F7" t="inlineStr">
        <is>
          <t>True</t>
        </is>
      </c>
      <c r="G7" t="inlineStr"/>
    </row>
    <row r="8">
      <c r="A8" t="inlineStr">
        <is>
          <t>65</t>
        </is>
      </c>
      <c r="B8" t="inlineStr">
        <is>
          <t>Isosource Standard 1000 ml</t>
        </is>
      </c>
      <c r="C8" t="inlineStr">
        <is>
          <t>lactose_free</t>
        </is>
      </c>
      <c r="D8" s="7" t="inlineStr">
        <is>
          <t>PASS</t>
        </is>
      </c>
      <c r="E8" t="inlineStr">
        <is>
          <t>True</t>
        </is>
      </c>
      <c r="F8" t="inlineStr">
        <is>
          <t>True</t>
        </is>
      </c>
      <c r="G8" t="inlineStr"/>
    </row>
    <row r="9">
      <c r="A9" t="inlineStr">
        <is>
          <t>65</t>
        </is>
      </c>
      <c r="B9" t="inlineStr">
        <is>
          <t>Isosource Standard 1000 ml</t>
        </is>
      </c>
      <c r="C9" t="inlineStr">
        <is>
          <t>nutritionally_complete</t>
        </is>
      </c>
      <c r="D9" s="8" t="inlineStr">
        <is>
          <t>UNKNOWN</t>
        </is>
      </c>
      <c r="E9" t="inlineStr">
        <is>
          <t>N/A</t>
        </is>
      </c>
      <c r="F9" t="inlineStr">
        <is>
          <t>True</t>
        </is>
      </c>
      <c r="G9" t="inlineStr">
        <is>
          <t>Cannot determine 'nutritionally_complete' for this product</t>
        </is>
      </c>
    </row>
    <row r="10">
      <c r="A10" t="inlineStr">
        <is>
          <t>65</t>
        </is>
      </c>
      <c r="B10" t="inlineStr">
        <is>
          <t>Isosource Standard 1000 ml</t>
        </is>
      </c>
      <c r="C10" t="inlineStr">
        <is>
          <t>formulation</t>
        </is>
      </c>
      <c r="D10" s="7" t="inlineStr">
        <is>
          <t>PASS</t>
        </is>
      </c>
      <c r="E10" t="inlineStr">
        <is>
          <t>liquid</t>
        </is>
      </c>
      <c r="F10" t="inlineStr">
        <is>
          <t>liquid</t>
        </is>
      </c>
      <c r="G10" t="inlineStr"/>
    </row>
    <row r="11">
      <c r="A11" t="inlineStr">
        <is>
          <t>65</t>
        </is>
      </c>
      <c r="B11" t="inlineStr">
        <is>
          <t>Isosource Standard 1000 ml</t>
        </is>
      </c>
      <c r="C11" t="inlineStr">
        <is>
          <t>route</t>
        </is>
      </c>
      <c r="D11" s="7" t="inlineStr">
        <is>
          <t>PASS</t>
        </is>
      </c>
      <c r="E11" t="inlineStr">
        <is>
          <t>enteral</t>
        </is>
      </c>
      <c r="F11" t="inlineStr">
        <is>
          <t>enteral</t>
        </is>
      </c>
      <c r="G11" t="inlineStr"/>
    </row>
    <row r="12">
      <c r="A12" t="inlineStr">
        <is>
          <t>65</t>
        </is>
      </c>
      <c r="B12" t="inlineStr">
        <is>
          <t>Isosource Standard 1000 ml</t>
        </is>
      </c>
      <c r="C12" t="inlineStr">
        <is>
          <t>volume</t>
        </is>
      </c>
      <c r="D12" s="7" t="inlineStr">
        <is>
          <t>PASS</t>
        </is>
      </c>
      <c r="E12" t="inlineStr">
        <is>
          <t>1000.0 ml</t>
        </is>
      </c>
      <c r="F12">
        <f> 1000.0 ml</f>
        <v/>
      </c>
      <c r="G12" t="inlineStr"/>
    </row>
    <row r="13">
      <c r="A13" t="inlineStr">
        <is>
          <t>65</t>
        </is>
      </c>
      <c r="B13" t="inlineStr">
        <is>
          <t>Isosource Standard 500 ml</t>
        </is>
      </c>
      <c r="C13" t="inlineStr">
        <is>
          <t>energy</t>
        </is>
      </c>
      <c r="D13" s="7" t="inlineStr">
        <is>
          <t>PASS</t>
        </is>
      </c>
      <c r="E13" t="inlineStr">
        <is>
          <t>103.0 kcal/100ml</t>
        </is>
      </c>
      <c r="F13">
        <f> 100.0 kcal/100ml</f>
        <v/>
      </c>
      <c r="G13" t="inlineStr"/>
    </row>
    <row r="14">
      <c r="A14" t="inlineStr">
        <is>
          <t>65</t>
        </is>
      </c>
      <c r="B14" t="inlineStr">
        <is>
          <t>Isosource Standard 500 ml</t>
        </is>
      </c>
      <c r="C14" t="inlineStr">
        <is>
          <t>protein</t>
        </is>
      </c>
      <c r="D14" s="7" t="inlineStr">
        <is>
          <t>PASS</t>
        </is>
      </c>
      <c r="E14" t="inlineStr">
        <is>
          <t>4.0 g/100ml</t>
        </is>
      </c>
      <c r="F14" t="inlineStr">
        <is>
          <t>3.8-4.0 g/100ml</t>
        </is>
      </c>
      <c r="G14" t="inlineStr"/>
    </row>
    <row r="15">
      <c r="A15" t="inlineStr">
        <is>
          <t>65</t>
        </is>
      </c>
      <c r="B15" t="inlineStr">
        <is>
          <t>Isosource Standard 500 ml</t>
        </is>
      </c>
      <c r="C15" t="inlineStr">
        <is>
          <t>fat</t>
        </is>
      </c>
      <c r="D15" s="7" t="inlineStr">
        <is>
          <t>PASS</t>
        </is>
      </c>
      <c r="E15" t="inlineStr">
        <is>
          <t>3.3 g/100ml</t>
        </is>
      </c>
      <c r="F15" t="inlineStr">
        <is>
          <t>3.3-3.9 g/100ml</t>
        </is>
      </c>
      <c r="G15" t="inlineStr"/>
    </row>
    <row r="16">
      <c r="A16" t="inlineStr">
        <is>
          <t>65</t>
        </is>
      </c>
      <c r="B16" t="inlineStr">
        <is>
          <t>Isosource Standard 500 ml</t>
        </is>
      </c>
      <c r="C16" t="inlineStr">
        <is>
          <t>carbohydrates</t>
        </is>
      </c>
      <c r="D16" s="7" t="inlineStr">
        <is>
          <t>PASS</t>
        </is>
      </c>
      <c r="E16" t="inlineStr">
        <is>
          <t>13.8 g/100ml</t>
        </is>
      </c>
      <c r="F16" t="inlineStr">
        <is>
          <t>12.3-14.0 g/100ml</t>
        </is>
      </c>
      <c r="G16" t="inlineStr"/>
    </row>
    <row r="17">
      <c r="A17" t="inlineStr">
        <is>
          <t>65</t>
        </is>
      </c>
      <c r="B17" t="inlineStr">
        <is>
          <t>Isosource Standard 500 ml</t>
        </is>
      </c>
      <c r="C17" t="inlineStr">
        <is>
          <t>contains_fiber</t>
        </is>
      </c>
      <c r="D17" s="7" t="inlineStr">
        <is>
          <t>PASS</t>
        </is>
      </c>
      <c r="E17" t="inlineStr">
        <is>
          <t>fiber=0.0 g/100ml</t>
        </is>
      </c>
      <c r="F17" t="inlineStr">
        <is>
          <t>no fiber</t>
        </is>
      </c>
      <c r="G17" t="inlineStr"/>
    </row>
    <row r="18">
      <c r="A18" t="inlineStr">
        <is>
          <t>65</t>
        </is>
      </c>
      <c r="B18" t="inlineStr">
        <is>
          <t>Isosource Standard 500 ml</t>
        </is>
      </c>
      <c r="C18" t="inlineStr">
        <is>
          <t>gluten_free</t>
        </is>
      </c>
      <c r="D18" s="7" t="inlineStr">
        <is>
          <t>PASS</t>
        </is>
      </c>
      <c r="E18" t="inlineStr">
        <is>
          <t>True</t>
        </is>
      </c>
      <c r="F18" t="inlineStr">
        <is>
          <t>True</t>
        </is>
      </c>
      <c r="G18" t="inlineStr"/>
    </row>
    <row r="19">
      <c r="A19" t="inlineStr">
        <is>
          <t>65</t>
        </is>
      </c>
      <c r="B19" t="inlineStr">
        <is>
          <t>Isosource Standard 500 ml</t>
        </is>
      </c>
      <c r="C19" t="inlineStr">
        <is>
          <t>lactose_free</t>
        </is>
      </c>
      <c r="D19" s="7" t="inlineStr">
        <is>
          <t>PASS</t>
        </is>
      </c>
      <c r="E19" t="inlineStr">
        <is>
          <t>True</t>
        </is>
      </c>
      <c r="F19" t="inlineStr">
        <is>
          <t>True</t>
        </is>
      </c>
      <c r="G19" t="inlineStr"/>
    </row>
    <row r="20">
      <c r="A20" t="inlineStr">
        <is>
          <t>65</t>
        </is>
      </c>
      <c r="B20" t="inlineStr">
        <is>
          <t>Isosource Standard 500 ml</t>
        </is>
      </c>
      <c r="C20" t="inlineStr">
        <is>
          <t>nutritionally_complete</t>
        </is>
      </c>
      <c r="D20" s="8" t="inlineStr">
        <is>
          <t>UNKNOWN</t>
        </is>
      </c>
      <c r="E20" t="inlineStr">
        <is>
          <t>N/A</t>
        </is>
      </c>
      <c r="F20" t="inlineStr">
        <is>
          <t>True</t>
        </is>
      </c>
      <c r="G20" t="inlineStr">
        <is>
          <t>Cannot determine 'nutritionally_complete' for this product</t>
        </is>
      </c>
    </row>
    <row r="21">
      <c r="A21" t="inlineStr">
        <is>
          <t>65</t>
        </is>
      </c>
      <c r="B21" t="inlineStr">
        <is>
          <t>Isosource Standard 500 ml</t>
        </is>
      </c>
      <c r="C21" t="inlineStr">
        <is>
          <t>formulation</t>
        </is>
      </c>
      <c r="D21" s="7" t="inlineStr">
        <is>
          <t>PASS</t>
        </is>
      </c>
      <c r="E21" t="inlineStr">
        <is>
          <t>liquid</t>
        </is>
      </c>
      <c r="F21" t="inlineStr">
        <is>
          <t>liquid</t>
        </is>
      </c>
      <c r="G21" t="inlineStr"/>
    </row>
    <row r="22">
      <c r="A22" t="inlineStr">
        <is>
          <t>65</t>
        </is>
      </c>
      <c r="B22" t="inlineStr">
        <is>
          <t>Isosource Standard 500 ml</t>
        </is>
      </c>
      <c r="C22" t="inlineStr">
        <is>
          <t>route</t>
        </is>
      </c>
      <c r="D22" s="7" t="inlineStr">
        <is>
          <t>PASS</t>
        </is>
      </c>
      <c r="E22" t="inlineStr">
        <is>
          <t>enteral</t>
        </is>
      </c>
      <c r="F22" t="inlineStr">
        <is>
          <t>enteral</t>
        </is>
      </c>
      <c r="G22" t="inlineStr"/>
    </row>
    <row r="23">
      <c r="A23" t="inlineStr">
        <is>
          <t>65</t>
        </is>
      </c>
      <c r="B23" t="inlineStr">
        <is>
          <t>Isosource Standard 500 ml</t>
        </is>
      </c>
      <c r="C23" t="inlineStr">
        <is>
          <t>volume</t>
        </is>
      </c>
      <c r="D23" s="9" t="inlineStr">
        <is>
          <t>FAIL</t>
        </is>
      </c>
      <c r="E23" t="inlineStr">
        <is>
          <t>500.0 ml</t>
        </is>
      </c>
      <c r="F23">
        <f> 1000.0 ml</f>
        <v/>
      </c>
      <c r="G23" t="inlineStr">
        <is>
          <t>500.0 ml != 1000.0 ml</t>
        </is>
      </c>
    </row>
    <row r="24">
      <c r="A24" t="inlineStr">
        <is>
          <t>65</t>
        </is>
      </c>
      <c r="B24" t="inlineStr">
        <is>
          <t>Isosource Standard Fibre 1000 ml</t>
        </is>
      </c>
      <c r="C24" t="inlineStr">
        <is>
          <t>energy</t>
        </is>
      </c>
      <c r="D24" s="7" t="inlineStr">
        <is>
          <t>PASS</t>
        </is>
      </c>
      <c r="E24" t="inlineStr">
        <is>
          <t>103.0 kcal/100ml</t>
        </is>
      </c>
      <c r="F24">
        <f> 100.0 kcal/100ml</f>
        <v/>
      </c>
      <c r="G24" t="inlineStr"/>
    </row>
    <row r="25">
      <c r="A25" t="inlineStr">
        <is>
          <t>65</t>
        </is>
      </c>
      <c r="B25" t="inlineStr">
        <is>
          <t>Isosource Standard Fibre 1000 ml</t>
        </is>
      </c>
      <c r="C25" t="inlineStr">
        <is>
          <t>protein</t>
        </is>
      </c>
      <c r="D25" s="7" t="inlineStr">
        <is>
          <t>PASS</t>
        </is>
      </c>
      <c r="E25" t="inlineStr">
        <is>
          <t>4.0 g/100ml</t>
        </is>
      </c>
      <c r="F25" t="inlineStr">
        <is>
          <t>3.8-4.0 g/100ml</t>
        </is>
      </c>
      <c r="G25" t="inlineStr"/>
    </row>
    <row r="26">
      <c r="A26" t="inlineStr">
        <is>
          <t>65</t>
        </is>
      </c>
      <c r="B26" t="inlineStr">
        <is>
          <t>Isosource Standard Fibre 1000 ml</t>
        </is>
      </c>
      <c r="C26" t="inlineStr">
        <is>
          <t>fat</t>
        </is>
      </c>
      <c r="D26" s="7" t="inlineStr">
        <is>
          <t>PASS</t>
        </is>
      </c>
      <c r="E26" t="inlineStr">
        <is>
          <t>3.3 g/100ml</t>
        </is>
      </c>
      <c r="F26" t="inlineStr">
        <is>
          <t>3.3-3.9 g/100ml</t>
        </is>
      </c>
      <c r="G26" t="inlineStr"/>
    </row>
    <row r="27">
      <c r="A27" t="inlineStr">
        <is>
          <t>65</t>
        </is>
      </c>
      <c r="B27" t="inlineStr">
        <is>
          <t>Isosource Standard Fibre 1000 ml</t>
        </is>
      </c>
      <c r="C27" t="inlineStr">
        <is>
          <t>carbohydrates</t>
        </is>
      </c>
      <c r="D27" s="7" t="inlineStr">
        <is>
          <t>PASS</t>
        </is>
      </c>
      <c r="E27" t="inlineStr">
        <is>
          <t>13.0 g/100ml</t>
        </is>
      </c>
      <c r="F27" t="inlineStr">
        <is>
          <t>12.3-14.0 g/100ml</t>
        </is>
      </c>
      <c r="G27" t="inlineStr"/>
    </row>
    <row r="28">
      <c r="A28" t="inlineStr">
        <is>
          <t>65</t>
        </is>
      </c>
      <c r="B28" t="inlineStr">
        <is>
          <t>Isosource Standard Fibre 1000 ml</t>
        </is>
      </c>
      <c r="C28" t="inlineStr">
        <is>
          <t>contains_fiber</t>
        </is>
      </c>
      <c r="D28" s="9" t="inlineStr">
        <is>
          <t>FAIL</t>
        </is>
      </c>
      <c r="E28" t="inlineStr">
        <is>
          <t>fiber=1.5 g/100ml</t>
        </is>
      </c>
      <c r="F28" t="inlineStr">
        <is>
          <t>no fiber</t>
        </is>
      </c>
      <c r="G28" t="inlineStr">
        <is>
          <t>Product contains fiber (1.5 g/100ml)</t>
        </is>
      </c>
    </row>
    <row r="29">
      <c r="A29" t="inlineStr">
        <is>
          <t>65</t>
        </is>
      </c>
      <c r="B29" t="inlineStr">
        <is>
          <t>Isosource Standard Fibre 1000 ml</t>
        </is>
      </c>
      <c r="C29" t="inlineStr">
        <is>
          <t>gluten_free</t>
        </is>
      </c>
      <c r="D29" s="7" t="inlineStr">
        <is>
          <t>PASS</t>
        </is>
      </c>
      <c r="E29" t="inlineStr">
        <is>
          <t>True</t>
        </is>
      </c>
      <c r="F29" t="inlineStr">
        <is>
          <t>True</t>
        </is>
      </c>
      <c r="G29" t="inlineStr"/>
    </row>
    <row r="30">
      <c r="A30" t="inlineStr">
        <is>
          <t>65</t>
        </is>
      </c>
      <c r="B30" t="inlineStr">
        <is>
          <t>Isosource Standard Fibre 1000 ml</t>
        </is>
      </c>
      <c r="C30" t="inlineStr">
        <is>
          <t>lactose_free</t>
        </is>
      </c>
      <c r="D30" s="7" t="inlineStr">
        <is>
          <t>PASS</t>
        </is>
      </c>
      <c r="E30" t="inlineStr">
        <is>
          <t>True</t>
        </is>
      </c>
      <c r="F30" t="inlineStr">
        <is>
          <t>True</t>
        </is>
      </c>
      <c r="G30" t="inlineStr"/>
    </row>
    <row r="31">
      <c r="A31" t="inlineStr">
        <is>
          <t>65</t>
        </is>
      </c>
      <c r="B31" t="inlineStr">
        <is>
          <t>Isosource Standard Fibre 1000 ml</t>
        </is>
      </c>
      <c r="C31" t="inlineStr">
        <is>
          <t>nutritionally_complete</t>
        </is>
      </c>
      <c r="D31" s="8" t="inlineStr">
        <is>
          <t>UNKNOWN</t>
        </is>
      </c>
      <c r="E31" t="inlineStr">
        <is>
          <t>N/A</t>
        </is>
      </c>
      <c r="F31" t="inlineStr">
        <is>
          <t>True</t>
        </is>
      </c>
      <c r="G31" t="inlineStr">
        <is>
          <t>Cannot determine 'nutritionally_complete' for this product</t>
        </is>
      </c>
    </row>
    <row r="32">
      <c r="A32" t="inlineStr">
        <is>
          <t>65</t>
        </is>
      </c>
      <c r="B32" t="inlineStr">
        <is>
          <t>Isosource Standard Fibre 1000 ml</t>
        </is>
      </c>
      <c r="C32" t="inlineStr">
        <is>
          <t>formulation</t>
        </is>
      </c>
      <c r="D32" s="7" t="inlineStr">
        <is>
          <t>PASS</t>
        </is>
      </c>
      <c r="E32" t="inlineStr">
        <is>
          <t>liquid</t>
        </is>
      </c>
      <c r="F32" t="inlineStr">
        <is>
          <t>liquid</t>
        </is>
      </c>
      <c r="G32" t="inlineStr"/>
    </row>
    <row r="33">
      <c r="A33" t="inlineStr">
        <is>
          <t>65</t>
        </is>
      </c>
      <c r="B33" t="inlineStr">
        <is>
          <t>Isosource Standard Fibre 1000 ml</t>
        </is>
      </c>
      <c r="C33" t="inlineStr">
        <is>
          <t>route</t>
        </is>
      </c>
      <c r="D33" s="7" t="inlineStr">
        <is>
          <t>PASS</t>
        </is>
      </c>
      <c r="E33" t="inlineStr">
        <is>
          <t>enteral</t>
        </is>
      </c>
      <c r="F33" t="inlineStr">
        <is>
          <t>enteral</t>
        </is>
      </c>
      <c r="G33" t="inlineStr"/>
    </row>
    <row r="34">
      <c r="A34" t="inlineStr">
        <is>
          <t>65</t>
        </is>
      </c>
      <c r="B34" t="inlineStr">
        <is>
          <t>Isosource Standard Fibre 1000 ml</t>
        </is>
      </c>
      <c r="C34" t="inlineStr">
        <is>
          <t>volume</t>
        </is>
      </c>
      <c r="D34" s="7" t="inlineStr">
        <is>
          <t>PASS</t>
        </is>
      </c>
      <c r="E34" t="inlineStr">
        <is>
          <t>1000.0 ml</t>
        </is>
      </c>
      <c r="F34">
        <f> 1000.0 ml</f>
        <v/>
      </c>
      <c r="G34" t="inlineStr"/>
    </row>
    <row r="35">
      <c r="A35" t="inlineStr">
        <is>
          <t>66</t>
        </is>
      </c>
      <c r="B35" t="inlineStr">
        <is>
          <t>Isosource Standard 500 ml</t>
        </is>
      </c>
      <c r="C35" t="inlineStr">
        <is>
          <t>energy</t>
        </is>
      </c>
      <c r="D35" s="7" t="inlineStr">
        <is>
          <t>PASS</t>
        </is>
      </c>
      <c r="E35" t="inlineStr">
        <is>
          <t>103.0 kcal/100ml</t>
        </is>
      </c>
      <c r="F35">
        <f> 100.0 kcal/100ml</f>
        <v/>
      </c>
      <c r="G35" t="inlineStr"/>
    </row>
    <row r="36">
      <c r="A36" t="inlineStr">
        <is>
          <t>66</t>
        </is>
      </c>
      <c r="B36" t="inlineStr">
        <is>
          <t>Isosource Standard 500 ml</t>
        </is>
      </c>
      <c r="C36" t="inlineStr">
        <is>
          <t>protein</t>
        </is>
      </c>
      <c r="D36" s="7" t="inlineStr">
        <is>
          <t>PASS</t>
        </is>
      </c>
      <c r="E36" t="inlineStr">
        <is>
          <t>4.0 g/100ml</t>
        </is>
      </c>
      <c r="F36" t="inlineStr">
        <is>
          <t>3.8-4.0 g/100ml</t>
        </is>
      </c>
      <c r="G36" t="inlineStr"/>
    </row>
    <row r="37">
      <c r="A37" t="inlineStr">
        <is>
          <t>66</t>
        </is>
      </c>
      <c r="B37" t="inlineStr">
        <is>
          <t>Isosource Standard 500 ml</t>
        </is>
      </c>
      <c r="C37" t="inlineStr">
        <is>
          <t>fat</t>
        </is>
      </c>
      <c r="D37" s="7" t="inlineStr">
        <is>
          <t>PASS</t>
        </is>
      </c>
      <c r="E37" t="inlineStr">
        <is>
          <t>3.3 g/100ml</t>
        </is>
      </c>
      <c r="F37" t="inlineStr">
        <is>
          <t>3.3-3.9 g/100ml</t>
        </is>
      </c>
      <c r="G37" t="inlineStr"/>
    </row>
    <row r="38">
      <c r="A38" t="inlineStr">
        <is>
          <t>66</t>
        </is>
      </c>
      <c r="B38" t="inlineStr">
        <is>
          <t>Isosource Standard 500 ml</t>
        </is>
      </c>
      <c r="C38" t="inlineStr">
        <is>
          <t>carbohydrates</t>
        </is>
      </c>
      <c r="D38" s="7" t="inlineStr">
        <is>
          <t>PASS</t>
        </is>
      </c>
      <c r="E38" t="inlineStr">
        <is>
          <t>13.8 g/100ml</t>
        </is>
      </c>
      <c r="F38" t="inlineStr">
        <is>
          <t>12.3-14.0 g/100ml</t>
        </is>
      </c>
      <c r="G38" t="inlineStr"/>
    </row>
    <row r="39">
      <c r="A39" t="inlineStr">
        <is>
          <t>66</t>
        </is>
      </c>
      <c r="B39" t="inlineStr">
        <is>
          <t>Isosource Standard 500 ml</t>
        </is>
      </c>
      <c r="C39" t="inlineStr">
        <is>
          <t>contains_fiber</t>
        </is>
      </c>
      <c r="D39" s="7" t="inlineStr">
        <is>
          <t>PASS</t>
        </is>
      </c>
      <c r="E39" t="inlineStr">
        <is>
          <t>fiber=0.0 g/100ml</t>
        </is>
      </c>
      <c r="F39" t="inlineStr">
        <is>
          <t>no fiber</t>
        </is>
      </c>
      <c r="G39" t="inlineStr"/>
    </row>
    <row r="40">
      <c r="A40" t="inlineStr">
        <is>
          <t>66</t>
        </is>
      </c>
      <c r="B40" t="inlineStr">
        <is>
          <t>Isosource Standard 500 ml</t>
        </is>
      </c>
      <c r="C40" t="inlineStr">
        <is>
          <t>gluten_free</t>
        </is>
      </c>
      <c r="D40" s="7" t="inlineStr">
        <is>
          <t>PASS</t>
        </is>
      </c>
      <c r="E40" t="inlineStr">
        <is>
          <t>True</t>
        </is>
      </c>
      <c r="F40" t="inlineStr">
        <is>
          <t>True</t>
        </is>
      </c>
      <c r="G40" t="inlineStr"/>
    </row>
    <row r="41">
      <c r="A41" t="inlineStr">
        <is>
          <t>66</t>
        </is>
      </c>
      <c r="B41" t="inlineStr">
        <is>
          <t>Isosource Standard 500 ml</t>
        </is>
      </c>
      <c r="C41" t="inlineStr">
        <is>
          <t>lactose_free</t>
        </is>
      </c>
      <c r="D41" s="7" t="inlineStr">
        <is>
          <t>PASS</t>
        </is>
      </c>
      <c r="E41" t="inlineStr">
        <is>
          <t>True</t>
        </is>
      </c>
      <c r="F41" t="inlineStr">
        <is>
          <t>True</t>
        </is>
      </c>
      <c r="G41" t="inlineStr"/>
    </row>
    <row r="42">
      <c r="A42" t="inlineStr">
        <is>
          <t>66</t>
        </is>
      </c>
      <c r="B42" t="inlineStr">
        <is>
          <t>Isosource Standard 500 ml</t>
        </is>
      </c>
      <c r="C42" t="inlineStr">
        <is>
          <t>nutritionally_complete</t>
        </is>
      </c>
      <c r="D42" s="8" t="inlineStr">
        <is>
          <t>UNKNOWN</t>
        </is>
      </c>
      <c r="E42" t="inlineStr">
        <is>
          <t>N/A</t>
        </is>
      </c>
      <c r="F42" t="inlineStr">
        <is>
          <t>True</t>
        </is>
      </c>
      <c r="G42" t="inlineStr">
        <is>
          <t>Cannot determine 'nutritionally_complete' for this product</t>
        </is>
      </c>
    </row>
    <row r="43">
      <c r="A43" t="inlineStr">
        <is>
          <t>66</t>
        </is>
      </c>
      <c r="B43" t="inlineStr">
        <is>
          <t>Isosource Standard 500 ml</t>
        </is>
      </c>
      <c r="C43" t="inlineStr">
        <is>
          <t>formulation</t>
        </is>
      </c>
      <c r="D43" s="7" t="inlineStr">
        <is>
          <t>PASS</t>
        </is>
      </c>
      <c r="E43" t="inlineStr">
        <is>
          <t>liquid</t>
        </is>
      </c>
      <c r="F43" t="inlineStr">
        <is>
          <t>liquid</t>
        </is>
      </c>
      <c r="G43" t="inlineStr"/>
    </row>
    <row r="44">
      <c r="A44" t="inlineStr">
        <is>
          <t>66</t>
        </is>
      </c>
      <c r="B44" t="inlineStr">
        <is>
          <t>Isosource Standard 500 ml</t>
        </is>
      </c>
      <c r="C44" t="inlineStr">
        <is>
          <t>route</t>
        </is>
      </c>
      <c r="D44" s="7" t="inlineStr">
        <is>
          <t>PASS</t>
        </is>
      </c>
      <c r="E44" t="inlineStr">
        <is>
          <t>enteral</t>
        </is>
      </c>
      <c r="F44" t="inlineStr">
        <is>
          <t>enteral</t>
        </is>
      </c>
      <c r="G44" t="inlineStr"/>
    </row>
    <row r="45">
      <c r="A45" t="inlineStr">
        <is>
          <t>66</t>
        </is>
      </c>
      <c r="B45" t="inlineStr">
        <is>
          <t>Isosource Standard 500 ml</t>
        </is>
      </c>
      <c r="C45" t="inlineStr">
        <is>
          <t>volume</t>
        </is>
      </c>
      <c r="D45" s="7" t="inlineStr">
        <is>
          <t>PASS</t>
        </is>
      </c>
      <c r="E45" t="inlineStr">
        <is>
          <t>500.0 ml</t>
        </is>
      </c>
      <c r="F45">
        <f> 500.0 ml</f>
        <v/>
      </c>
      <c r="G45" t="inlineStr"/>
    </row>
    <row r="46">
      <c r="A46" t="inlineStr">
        <is>
          <t>66</t>
        </is>
      </c>
      <c r="B46" t="inlineStr">
        <is>
          <t>Peptamen 500 ml</t>
        </is>
      </c>
      <c r="C46" t="inlineStr">
        <is>
          <t>energy</t>
        </is>
      </c>
      <c r="D46" s="7" t="inlineStr">
        <is>
          <t>PASS</t>
        </is>
      </c>
      <c r="E46" t="inlineStr">
        <is>
          <t>100.0 kcal/100ml</t>
        </is>
      </c>
      <c r="F46">
        <f> 100.0 kcal/100ml</f>
        <v/>
      </c>
      <c r="G46" t="inlineStr"/>
    </row>
    <row r="47">
      <c r="A47" t="inlineStr">
        <is>
          <t>66</t>
        </is>
      </c>
      <c r="B47" t="inlineStr">
        <is>
          <t>Peptamen 500 ml</t>
        </is>
      </c>
      <c r="C47" t="inlineStr">
        <is>
          <t>protein</t>
        </is>
      </c>
      <c r="D47" s="7" t="inlineStr">
        <is>
          <t>PASS</t>
        </is>
      </c>
      <c r="E47" t="inlineStr">
        <is>
          <t>4.0 g/100ml</t>
        </is>
      </c>
      <c r="F47" t="inlineStr">
        <is>
          <t>3.8-4.0 g/100ml</t>
        </is>
      </c>
      <c r="G47" t="inlineStr"/>
    </row>
    <row r="48">
      <c r="A48" t="inlineStr">
        <is>
          <t>66</t>
        </is>
      </c>
      <c r="B48" t="inlineStr">
        <is>
          <t>Peptamen 500 ml</t>
        </is>
      </c>
      <c r="C48" t="inlineStr">
        <is>
          <t>fat</t>
        </is>
      </c>
      <c r="D48" s="7" t="inlineStr">
        <is>
          <t>PASS</t>
        </is>
      </c>
      <c r="E48" t="inlineStr">
        <is>
          <t>3.3 g/100ml</t>
        </is>
      </c>
      <c r="F48" t="inlineStr">
        <is>
          <t>3.3-3.9 g/100ml</t>
        </is>
      </c>
      <c r="G48" t="inlineStr"/>
    </row>
    <row r="49">
      <c r="A49" t="inlineStr">
        <is>
          <t>66</t>
        </is>
      </c>
      <c r="B49" t="inlineStr">
        <is>
          <t>Peptamen 500 ml</t>
        </is>
      </c>
      <c r="C49" t="inlineStr">
        <is>
          <t>carbohydrates</t>
        </is>
      </c>
      <c r="D49" s="7" t="inlineStr">
        <is>
          <t>PASS</t>
        </is>
      </c>
      <c r="E49" t="inlineStr">
        <is>
          <t>12.7 g/100ml</t>
        </is>
      </c>
      <c r="F49" t="inlineStr">
        <is>
          <t>12.3-14.0 g/100ml</t>
        </is>
      </c>
      <c r="G49" t="inlineStr"/>
    </row>
    <row r="50">
      <c r="A50" t="inlineStr">
        <is>
          <t>66</t>
        </is>
      </c>
      <c r="B50" t="inlineStr">
        <is>
          <t>Peptamen 500 ml</t>
        </is>
      </c>
      <c r="C50" t="inlineStr">
        <is>
          <t>contains_fiber</t>
        </is>
      </c>
      <c r="D50" s="7" t="inlineStr">
        <is>
          <t>PASS</t>
        </is>
      </c>
      <c r="E50" t="inlineStr">
        <is>
          <t>fiber=0.0 g/100ml</t>
        </is>
      </c>
      <c r="F50" t="inlineStr">
        <is>
          <t>no fiber</t>
        </is>
      </c>
      <c r="G50" t="inlineStr"/>
    </row>
    <row r="51">
      <c r="A51" t="inlineStr">
        <is>
          <t>66</t>
        </is>
      </c>
      <c r="B51" t="inlineStr">
        <is>
          <t>Peptamen 500 ml</t>
        </is>
      </c>
      <c r="C51" t="inlineStr">
        <is>
          <t>gluten_free</t>
        </is>
      </c>
      <c r="D51" s="7" t="inlineStr">
        <is>
          <t>PASS</t>
        </is>
      </c>
      <c r="E51" t="inlineStr">
        <is>
          <t>True</t>
        </is>
      </c>
      <c r="F51" t="inlineStr">
        <is>
          <t>True</t>
        </is>
      </c>
      <c r="G51" t="inlineStr"/>
    </row>
    <row r="52">
      <c r="A52" t="inlineStr">
        <is>
          <t>66</t>
        </is>
      </c>
      <c r="B52" t="inlineStr">
        <is>
          <t>Peptamen 500 ml</t>
        </is>
      </c>
      <c r="C52" t="inlineStr">
        <is>
          <t>lactose_free</t>
        </is>
      </c>
      <c r="D52" s="7" t="inlineStr">
        <is>
          <t>PASS</t>
        </is>
      </c>
      <c r="E52" t="inlineStr">
        <is>
          <t>True</t>
        </is>
      </c>
      <c r="F52" t="inlineStr">
        <is>
          <t>True</t>
        </is>
      </c>
      <c r="G52" t="inlineStr"/>
    </row>
    <row r="53">
      <c r="A53" t="inlineStr">
        <is>
          <t>66</t>
        </is>
      </c>
      <c r="B53" t="inlineStr">
        <is>
          <t>Peptamen 500 ml</t>
        </is>
      </c>
      <c r="C53" t="inlineStr">
        <is>
          <t>nutritionally_complete</t>
        </is>
      </c>
      <c r="D53" s="8" t="inlineStr">
        <is>
          <t>UNKNOWN</t>
        </is>
      </c>
      <c r="E53" t="inlineStr">
        <is>
          <t>N/A</t>
        </is>
      </c>
      <c r="F53" t="inlineStr">
        <is>
          <t>True</t>
        </is>
      </c>
      <c r="G53" t="inlineStr">
        <is>
          <t>Cannot determine 'nutritionally_complete' for this product</t>
        </is>
      </c>
    </row>
    <row r="54">
      <c r="A54" t="inlineStr">
        <is>
          <t>66</t>
        </is>
      </c>
      <c r="B54" t="inlineStr">
        <is>
          <t>Peptamen 500 ml</t>
        </is>
      </c>
      <c r="C54" t="inlineStr">
        <is>
          <t>formulation</t>
        </is>
      </c>
      <c r="D54" s="7" t="inlineStr">
        <is>
          <t>PASS</t>
        </is>
      </c>
      <c r="E54" t="inlineStr">
        <is>
          <t>liquid</t>
        </is>
      </c>
      <c r="F54" t="inlineStr">
        <is>
          <t>liquid</t>
        </is>
      </c>
      <c r="G54" t="inlineStr"/>
    </row>
    <row r="55">
      <c r="A55" t="inlineStr">
        <is>
          <t>66</t>
        </is>
      </c>
      <c r="B55" t="inlineStr">
        <is>
          <t>Peptamen 500 ml</t>
        </is>
      </c>
      <c r="C55" t="inlineStr">
        <is>
          <t>route</t>
        </is>
      </c>
      <c r="D55" s="7" t="inlineStr">
        <is>
          <t>PASS</t>
        </is>
      </c>
      <c r="E55" t="inlineStr">
        <is>
          <t>enteral</t>
        </is>
      </c>
      <c r="F55" t="inlineStr">
        <is>
          <t>enteral</t>
        </is>
      </c>
      <c r="G55" t="inlineStr"/>
    </row>
    <row r="56">
      <c r="A56" t="inlineStr">
        <is>
          <t>66</t>
        </is>
      </c>
      <c r="B56" t="inlineStr">
        <is>
          <t>Peptamen 500 ml</t>
        </is>
      </c>
      <c r="C56" t="inlineStr">
        <is>
          <t>volume</t>
        </is>
      </c>
      <c r="D56" s="7" t="inlineStr">
        <is>
          <t>PASS</t>
        </is>
      </c>
      <c r="E56" t="inlineStr">
        <is>
          <t>500.0 ml</t>
        </is>
      </c>
      <c r="F56">
        <f> 500.0 ml</f>
        <v/>
      </c>
      <c r="G56" t="inlineStr"/>
    </row>
    <row r="57">
      <c r="A57" t="inlineStr">
        <is>
          <t>66</t>
        </is>
      </c>
      <c r="B57" t="inlineStr">
        <is>
          <t>Isosource Standard 1000 ml</t>
        </is>
      </c>
      <c r="C57" t="inlineStr">
        <is>
          <t>energy</t>
        </is>
      </c>
      <c r="D57" s="7" t="inlineStr">
        <is>
          <t>PASS</t>
        </is>
      </c>
      <c r="E57" t="inlineStr">
        <is>
          <t>103.0 kcal/100ml</t>
        </is>
      </c>
      <c r="F57">
        <f> 100.0 kcal/100ml</f>
        <v/>
      </c>
      <c r="G57" t="inlineStr"/>
    </row>
    <row r="58">
      <c r="A58" t="inlineStr">
        <is>
          <t>66</t>
        </is>
      </c>
      <c r="B58" t="inlineStr">
        <is>
          <t>Isosource Standard 1000 ml</t>
        </is>
      </c>
      <c r="C58" t="inlineStr">
        <is>
          <t>protein</t>
        </is>
      </c>
      <c r="D58" s="7" t="inlineStr">
        <is>
          <t>PASS</t>
        </is>
      </c>
      <c r="E58" t="inlineStr">
        <is>
          <t>4.0 g/100ml</t>
        </is>
      </c>
      <c r="F58" t="inlineStr">
        <is>
          <t>3.8-4.0 g/100ml</t>
        </is>
      </c>
      <c r="G58" t="inlineStr"/>
    </row>
    <row r="59">
      <c r="A59" t="inlineStr">
        <is>
          <t>66</t>
        </is>
      </c>
      <c r="B59" t="inlineStr">
        <is>
          <t>Isosource Standard 1000 ml</t>
        </is>
      </c>
      <c r="C59" t="inlineStr">
        <is>
          <t>fat</t>
        </is>
      </c>
      <c r="D59" s="7" t="inlineStr">
        <is>
          <t>PASS</t>
        </is>
      </c>
      <c r="E59" t="inlineStr">
        <is>
          <t>3.3 g/100ml</t>
        </is>
      </c>
      <c r="F59" t="inlineStr">
        <is>
          <t>3.3-3.9 g/100ml</t>
        </is>
      </c>
      <c r="G59" t="inlineStr"/>
    </row>
    <row r="60">
      <c r="A60" t="inlineStr">
        <is>
          <t>66</t>
        </is>
      </c>
      <c r="B60" t="inlineStr">
        <is>
          <t>Isosource Standard 1000 ml</t>
        </is>
      </c>
      <c r="C60" t="inlineStr">
        <is>
          <t>carbohydrates</t>
        </is>
      </c>
      <c r="D60" s="7" t="inlineStr">
        <is>
          <t>PASS</t>
        </is>
      </c>
      <c r="E60" t="inlineStr">
        <is>
          <t>13.8 g/100ml</t>
        </is>
      </c>
      <c r="F60" t="inlineStr">
        <is>
          <t>12.3-14.0 g/100ml</t>
        </is>
      </c>
      <c r="G60" t="inlineStr"/>
    </row>
    <row r="61">
      <c r="A61" t="inlineStr">
        <is>
          <t>66</t>
        </is>
      </c>
      <c r="B61" t="inlineStr">
        <is>
          <t>Isosource Standard 1000 ml</t>
        </is>
      </c>
      <c r="C61" t="inlineStr">
        <is>
          <t>contains_fiber</t>
        </is>
      </c>
      <c r="D61" s="7" t="inlineStr">
        <is>
          <t>PASS</t>
        </is>
      </c>
      <c r="E61" t="inlineStr">
        <is>
          <t>fiber=0.0 g/100ml</t>
        </is>
      </c>
      <c r="F61" t="inlineStr">
        <is>
          <t>no fiber</t>
        </is>
      </c>
      <c r="G61" t="inlineStr"/>
    </row>
    <row r="62">
      <c r="A62" t="inlineStr">
        <is>
          <t>66</t>
        </is>
      </c>
      <c r="B62" t="inlineStr">
        <is>
          <t>Isosource Standard 1000 ml</t>
        </is>
      </c>
      <c r="C62" t="inlineStr">
        <is>
          <t>gluten_free</t>
        </is>
      </c>
      <c r="D62" s="7" t="inlineStr">
        <is>
          <t>PASS</t>
        </is>
      </c>
      <c r="E62" t="inlineStr">
        <is>
          <t>True</t>
        </is>
      </c>
      <c r="F62" t="inlineStr">
        <is>
          <t>True</t>
        </is>
      </c>
      <c r="G62" t="inlineStr"/>
    </row>
    <row r="63">
      <c r="A63" t="inlineStr">
        <is>
          <t>66</t>
        </is>
      </c>
      <c r="B63" t="inlineStr">
        <is>
          <t>Isosource Standard 1000 ml</t>
        </is>
      </c>
      <c r="C63" t="inlineStr">
        <is>
          <t>lactose_free</t>
        </is>
      </c>
      <c r="D63" s="7" t="inlineStr">
        <is>
          <t>PASS</t>
        </is>
      </c>
      <c r="E63" t="inlineStr">
        <is>
          <t>True</t>
        </is>
      </c>
      <c r="F63" t="inlineStr">
        <is>
          <t>True</t>
        </is>
      </c>
      <c r="G63" t="inlineStr"/>
    </row>
    <row r="64">
      <c r="A64" t="inlineStr">
        <is>
          <t>66</t>
        </is>
      </c>
      <c r="B64" t="inlineStr">
        <is>
          <t>Isosource Standard 1000 ml</t>
        </is>
      </c>
      <c r="C64" t="inlineStr">
        <is>
          <t>nutritionally_complete</t>
        </is>
      </c>
      <c r="D64" s="8" t="inlineStr">
        <is>
          <t>UNKNOWN</t>
        </is>
      </c>
      <c r="E64" t="inlineStr">
        <is>
          <t>N/A</t>
        </is>
      </c>
      <c r="F64" t="inlineStr">
        <is>
          <t>True</t>
        </is>
      </c>
      <c r="G64" t="inlineStr">
        <is>
          <t>Cannot determine 'nutritionally_complete' for this product</t>
        </is>
      </c>
    </row>
    <row r="65">
      <c r="A65" t="inlineStr">
        <is>
          <t>66</t>
        </is>
      </c>
      <c r="B65" t="inlineStr">
        <is>
          <t>Isosource Standard 1000 ml</t>
        </is>
      </c>
      <c r="C65" t="inlineStr">
        <is>
          <t>formulation</t>
        </is>
      </c>
      <c r="D65" s="7" t="inlineStr">
        <is>
          <t>PASS</t>
        </is>
      </c>
      <c r="E65" t="inlineStr">
        <is>
          <t>liquid</t>
        </is>
      </c>
      <c r="F65" t="inlineStr">
        <is>
          <t>liquid</t>
        </is>
      </c>
      <c r="G65" t="inlineStr"/>
    </row>
    <row r="66">
      <c r="A66" t="inlineStr">
        <is>
          <t>66</t>
        </is>
      </c>
      <c r="B66" t="inlineStr">
        <is>
          <t>Isosource Standard 1000 ml</t>
        </is>
      </c>
      <c r="C66" t="inlineStr">
        <is>
          <t>route</t>
        </is>
      </c>
      <c r="D66" s="7" t="inlineStr">
        <is>
          <t>PASS</t>
        </is>
      </c>
      <c r="E66" t="inlineStr">
        <is>
          <t>enteral</t>
        </is>
      </c>
      <c r="F66" t="inlineStr">
        <is>
          <t>enteral</t>
        </is>
      </c>
      <c r="G66" t="inlineStr"/>
    </row>
    <row r="67">
      <c r="A67" t="inlineStr">
        <is>
          <t>66</t>
        </is>
      </c>
      <c r="B67" t="inlineStr">
        <is>
          <t>Isosource Standard 1000 ml</t>
        </is>
      </c>
      <c r="C67" t="inlineStr">
        <is>
          <t>volume</t>
        </is>
      </c>
      <c r="D67" s="9" t="inlineStr">
        <is>
          <t>FAIL</t>
        </is>
      </c>
      <c r="E67" t="inlineStr">
        <is>
          <t>1000.0 ml</t>
        </is>
      </c>
      <c r="F67">
        <f> 500.0 ml</f>
        <v/>
      </c>
      <c r="G67" t="inlineStr">
        <is>
          <t>1000.0 ml != 500.0 ml</t>
        </is>
      </c>
    </row>
    <row r="68">
      <c r="A68" t="inlineStr">
        <is>
          <t>67</t>
        </is>
      </c>
      <c r="B68" t="inlineStr">
        <is>
          <t>Isosource Standard Fibre 1000 ml</t>
        </is>
      </c>
      <c r="C68" t="inlineStr">
        <is>
          <t>energy</t>
        </is>
      </c>
      <c r="D68" s="7" t="inlineStr">
        <is>
          <t>PASS</t>
        </is>
      </c>
      <c r="E68" t="inlineStr">
        <is>
          <t>103.0 kcal/100ml</t>
        </is>
      </c>
      <c r="F68">
        <f> 100.0 kcal/100ml</f>
        <v/>
      </c>
      <c r="G68" t="inlineStr"/>
    </row>
    <row r="69">
      <c r="A69" t="inlineStr">
        <is>
          <t>67</t>
        </is>
      </c>
      <c r="B69" t="inlineStr">
        <is>
          <t>Isosource Standard Fibre 1000 ml</t>
        </is>
      </c>
      <c r="C69" t="inlineStr">
        <is>
          <t>contains_fiber</t>
        </is>
      </c>
      <c r="D69" s="7" t="inlineStr">
        <is>
          <t>PASS</t>
        </is>
      </c>
      <c r="E69" t="inlineStr">
        <is>
          <t>fiber=1.5 g/100ml</t>
        </is>
      </c>
      <c r="F69" t="inlineStr">
        <is>
          <t>contains fiber</t>
        </is>
      </c>
      <c r="G69" t="inlineStr"/>
    </row>
    <row r="70">
      <c r="A70" t="inlineStr">
        <is>
          <t>67</t>
        </is>
      </c>
      <c r="B70" t="inlineStr">
        <is>
          <t>Isosource Standard Fibre 1000 ml</t>
        </is>
      </c>
      <c r="C70" t="inlineStr">
        <is>
          <t>nutritionally_complete</t>
        </is>
      </c>
      <c r="D70" s="8" t="inlineStr">
        <is>
          <t>UNKNOWN</t>
        </is>
      </c>
      <c r="E70" t="inlineStr">
        <is>
          <t>N/A</t>
        </is>
      </c>
      <c r="F70" t="inlineStr">
        <is>
          <t>True</t>
        </is>
      </c>
      <c r="G70" t="inlineStr">
        <is>
          <t>Cannot determine 'nutritionally_complete' for this product</t>
        </is>
      </c>
    </row>
    <row r="71">
      <c r="A71" t="inlineStr">
        <is>
          <t>67</t>
        </is>
      </c>
      <c r="B71" t="inlineStr">
        <is>
          <t>Isosource Standard Fibre 1000 ml</t>
        </is>
      </c>
      <c r="C71" t="inlineStr">
        <is>
          <t>formulation</t>
        </is>
      </c>
      <c r="D71" s="7" t="inlineStr">
        <is>
          <t>PASS</t>
        </is>
      </c>
      <c r="E71" t="inlineStr">
        <is>
          <t>liquid</t>
        </is>
      </c>
      <c r="F71" t="inlineStr">
        <is>
          <t>liquid</t>
        </is>
      </c>
      <c r="G71" t="inlineStr"/>
    </row>
    <row r="72">
      <c r="A72" t="inlineStr">
        <is>
          <t>67</t>
        </is>
      </c>
      <c r="B72" t="inlineStr">
        <is>
          <t>Isosource Standard Fibre 1000 ml</t>
        </is>
      </c>
      <c r="C72" t="inlineStr">
        <is>
          <t>route</t>
        </is>
      </c>
      <c r="D72" s="7" t="inlineStr">
        <is>
          <t>PASS</t>
        </is>
      </c>
      <c r="E72" t="inlineStr">
        <is>
          <t>enteral</t>
        </is>
      </c>
      <c r="F72" t="inlineStr">
        <is>
          <t>enteral</t>
        </is>
      </c>
      <c r="G72" t="inlineStr"/>
    </row>
    <row r="73">
      <c r="A73" t="inlineStr">
        <is>
          <t>67</t>
        </is>
      </c>
      <c r="B73" t="inlineStr">
        <is>
          <t>Isosource Standard Fibre 1000 ml</t>
        </is>
      </c>
      <c r="C73" t="inlineStr">
        <is>
          <t>volume</t>
        </is>
      </c>
      <c r="D73" s="7" t="inlineStr">
        <is>
          <t>PASS</t>
        </is>
      </c>
      <c r="E73" t="inlineStr">
        <is>
          <t>1000.0 ml</t>
        </is>
      </c>
      <c r="F73">
        <f> 1000.0 ml</f>
        <v/>
      </c>
      <c r="G73" t="inlineStr"/>
    </row>
    <row r="74">
      <c r="A74" t="inlineStr">
        <is>
          <t>67</t>
        </is>
      </c>
      <c r="B74" t="inlineStr">
        <is>
          <t>Isosource Standard 1000 ml</t>
        </is>
      </c>
      <c r="C74" t="inlineStr">
        <is>
          <t>energy</t>
        </is>
      </c>
      <c r="D74" s="7" t="inlineStr">
        <is>
          <t>PASS</t>
        </is>
      </c>
      <c r="E74" t="inlineStr">
        <is>
          <t>103.0 kcal/100ml</t>
        </is>
      </c>
      <c r="F74">
        <f> 100.0 kcal/100ml</f>
        <v/>
      </c>
      <c r="G74" t="inlineStr"/>
    </row>
    <row r="75">
      <c r="A75" t="inlineStr">
        <is>
          <t>67</t>
        </is>
      </c>
      <c r="B75" t="inlineStr">
        <is>
          <t>Isosource Standard 1000 ml</t>
        </is>
      </c>
      <c r="C75" t="inlineStr">
        <is>
          <t>contains_fiber</t>
        </is>
      </c>
      <c r="D75" s="9" t="inlineStr">
        <is>
          <t>FAIL</t>
        </is>
      </c>
      <c r="E75" t="inlineStr">
        <is>
          <t>fiber=0.0 g/100ml</t>
        </is>
      </c>
      <c r="F75" t="inlineStr">
        <is>
          <t>contains fiber</t>
        </is>
      </c>
      <c r="G75" t="inlineStr">
        <is>
          <t>Product has no/minimal fiber</t>
        </is>
      </c>
    </row>
    <row r="76">
      <c r="A76" t="inlineStr">
        <is>
          <t>67</t>
        </is>
      </c>
      <c r="B76" t="inlineStr">
        <is>
          <t>Isosource Standard 1000 ml</t>
        </is>
      </c>
      <c r="C76" t="inlineStr">
        <is>
          <t>nutritionally_complete</t>
        </is>
      </c>
      <c r="D76" s="8" t="inlineStr">
        <is>
          <t>UNKNOWN</t>
        </is>
      </c>
      <c r="E76" t="inlineStr">
        <is>
          <t>N/A</t>
        </is>
      </c>
      <c r="F76" t="inlineStr">
        <is>
          <t>True</t>
        </is>
      </c>
      <c r="G76" t="inlineStr">
        <is>
          <t>Cannot determine 'nutritionally_complete' for this product</t>
        </is>
      </c>
    </row>
    <row r="77">
      <c r="A77" t="inlineStr">
        <is>
          <t>67</t>
        </is>
      </c>
      <c r="B77" t="inlineStr">
        <is>
          <t>Isosource Standard 1000 ml</t>
        </is>
      </c>
      <c r="C77" t="inlineStr">
        <is>
          <t>formulation</t>
        </is>
      </c>
      <c r="D77" s="7" t="inlineStr">
        <is>
          <t>PASS</t>
        </is>
      </c>
      <c r="E77" t="inlineStr">
        <is>
          <t>liquid</t>
        </is>
      </c>
      <c r="F77" t="inlineStr">
        <is>
          <t>liquid</t>
        </is>
      </c>
      <c r="G77" t="inlineStr"/>
    </row>
    <row r="78">
      <c r="A78" t="inlineStr">
        <is>
          <t>67</t>
        </is>
      </c>
      <c r="B78" t="inlineStr">
        <is>
          <t>Isosource Standard 1000 ml</t>
        </is>
      </c>
      <c r="C78" t="inlineStr">
        <is>
          <t>route</t>
        </is>
      </c>
      <c r="D78" s="7" t="inlineStr">
        <is>
          <t>PASS</t>
        </is>
      </c>
      <c r="E78" t="inlineStr">
        <is>
          <t>enteral</t>
        </is>
      </c>
      <c r="F78" t="inlineStr">
        <is>
          <t>enteral</t>
        </is>
      </c>
      <c r="G78" t="inlineStr"/>
    </row>
    <row r="79">
      <c r="A79" t="inlineStr">
        <is>
          <t>67</t>
        </is>
      </c>
      <c r="B79" t="inlineStr">
        <is>
          <t>Isosource Standard 1000 ml</t>
        </is>
      </c>
      <c r="C79" t="inlineStr">
        <is>
          <t>volume</t>
        </is>
      </c>
      <c r="D79" s="7" t="inlineStr">
        <is>
          <t>PASS</t>
        </is>
      </c>
      <c r="E79" t="inlineStr">
        <is>
          <t>1000.0 ml</t>
        </is>
      </c>
      <c r="F79">
        <f> 1000.0 ml</f>
        <v/>
      </c>
      <c r="G79" t="inlineStr"/>
    </row>
    <row r="80">
      <c r="A80" t="inlineStr">
        <is>
          <t>67</t>
        </is>
      </c>
      <c r="B80" t="inlineStr">
        <is>
          <t>Isosource Standard Fibre 500 ml</t>
        </is>
      </c>
      <c r="C80" t="inlineStr">
        <is>
          <t>energy</t>
        </is>
      </c>
      <c r="D80" s="7" t="inlineStr">
        <is>
          <t>PASS</t>
        </is>
      </c>
      <c r="E80" t="inlineStr">
        <is>
          <t>103.0 kcal/100ml</t>
        </is>
      </c>
      <c r="F80">
        <f> 100.0 kcal/100ml</f>
        <v/>
      </c>
      <c r="G80" t="inlineStr"/>
    </row>
    <row r="81">
      <c r="A81" t="inlineStr">
        <is>
          <t>67</t>
        </is>
      </c>
      <c r="B81" t="inlineStr">
        <is>
          <t>Isosource Standard Fibre 500 ml</t>
        </is>
      </c>
      <c r="C81" t="inlineStr">
        <is>
          <t>contains_fiber</t>
        </is>
      </c>
      <c r="D81" s="7" t="inlineStr">
        <is>
          <t>PASS</t>
        </is>
      </c>
      <c r="E81" t="inlineStr">
        <is>
          <t>fiber=1.5 g/100ml</t>
        </is>
      </c>
      <c r="F81" t="inlineStr">
        <is>
          <t>contains fiber</t>
        </is>
      </c>
      <c r="G81" t="inlineStr"/>
    </row>
    <row r="82">
      <c r="A82" t="inlineStr">
        <is>
          <t>67</t>
        </is>
      </c>
      <c r="B82" t="inlineStr">
        <is>
          <t>Isosource Standard Fibre 500 ml</t>
        </is>
      </c>
      <c r="C82" t="inlineStr">
        <is>
          <t>nutritionally_complete</t>
        </is>
      </c>
      <c r="D82" s="8" t="inlineStr">
        <is>
          <t>UNKNOWN</t>
        </is>
      </c>
      <c r="E82" t="inlineStr">
        <is>
          <t>N/A</t>
        </is>
      </c>
      <c r="F82" t="inlineStr">
        <is>
          <t>True</t>
        </is>
      </c>
      <c r="G82" t="inlineStr">
        <is>
          <t>Cannot determine 'nutritionally_complete' for this product</t>
        </is>
      </c>
    </row>
    <row r="83">
      <c r="A83" t="inlineStr">
        <is>
          <t>67</t>
        </is>
      </c>
      <c r="B83" t="inlineStr">
        <is>
          <t>Isosource Standard Fibre 500 ml</t>
        </is>
      </c>
      <c r="C83" t="inlineStr">
        <is>
          <t>formulation</t>
        </is>
      </c>
      <c r="D83" s="7" t="inlineStr">
        <is>
          <t>PASS</t>
        </is>
      </c>
      <c r="E83" t="inlineStr">
        <is>
          <t>liquid</t>
        </is>
      </c>
      <c r="F83" t="inlineStr">
        <is>
          <t>liquid</t>
        </is>
      </c>
      <c r="G83" t="inlineStr"/>
    </row>
    <row r="84">
      <c r="A84" t="inlineStr">
        <is>
          <t>67</t>
        </is>
      </c>
      <c r="B84" t="inlineStr">
        <is>
          <t>Isosource Standard Fibre 500 ml</t>
        </is>
      </c>
      <c r="C84" t="inlineStr">
        <is>
          <t>route</t>
        </is>
      </c>
      <c r="D84" s="7" t="inlineStr">
        <is>
          <t>PASS</t>
        </is>
      </c>
      <c r="E84" t="inlineStr">
        <is>
          <t>enteral</t>
        </is>
      </c>
      <c r="F84" t="inlineStr">
        <is>
          <t>enteral</t>
        </is>
      </c>
      <c r="G84" t="inlineStr"/>
    </row>
    <row r="85">
      <c r="A85" t="inlineStr">
        <is>
          <t>67</t>
        </is>
      </c>
      <c r="B85" t="inlineStr">
        <is>
          <t>Isosource Standard Fibre 500 ml</t>
        </is>
      </c>
      <c r="C85" t="inlineStr">
        <is>
          <t>volume</t>
        </is>
      </c>
      <c r="D85" s="9" t="inlineStr">
        <is>
          <t>FAIL</t>
        </is>
      </c>
      <c r="E85" t="inlineStr">
        <is>
          <t>500.0 ml</t>
        </is>
      </c>
      <c r="F85">
        <f> 1000.0 ml</f>
        <v/>
      </c>
      <c r="G85" t="inlineStr">
        <is>
          <t>500.0 ml != 1000.0 ml</t>
        </is>
      </c>
    </row>
    <row r="86">
      <c r="A86" t="inlineStr">
        <is>
          <t>68</t>
        </is>
      </c>
      <c r="B86" t="inlineStr">
        <is>
          <t>Isosource Standard Fibre 500 ml</t>
        </is>
      </c>
      <c r="C86" t="inlineStr">
        <is>
          <t>energy</t>
        </is>
      </c>
      <c r="D86" s="7" t="inlineStr">
        <is>
          <t>PASS</t>
        </is>
      </c>
      <c r="E86" t="inlineStr">
        <is>
          <t>103.0 kcal/100ml</t>
        </is>
      </c>
      <c r="F86">
        <f> 100.0 kcal/100ml</f>
        <v/>
      </c>
      <c r="G86" t="inlineStr"/>
    </row>
    <row r="87">
      <c r="A87" t="inlineStr">
        <is>
          <t>68</t>
        </is>
      </c>
      <c r="B87" t="inlineStr">
        <is>
          <t>Isosource Standard Fibre 500 ml</t>
        </is>
      </c>
      <c r="C87" t="inlineStr">
        <is>
          <t>contains_fiber</t>
        </is>
      </c>
      <c r="D87" s="7" t="inlineStr">
        <is>
          <t>PASS</t>
        </is>
      </c>
      <c r="E87" t="inlineStr">
        <is>
          <t>fiber=1.5 g/100ml</t>
        </is>
      </c>
      <c r="F87" t="inlineStr">
        <is>
          <t>contains fiber</t>
        </is>
      </c>
      <c r="G87" t="inlineStr"/>
    </row>
    <row r="88">
      <c r="A88" t="inlineStr">
        <is>
          <t>68</t>
        </is>
      </c>
      <c r="B88" t="inlineStr">
        <is>
          <t>Isosource Standard Fibre 500 ml</t>
        </is>
      </c>
      <c r="C88" t="inlineStr">
        <is>
          <t>nutritionally_complete</t>
        </is>
      </c>
      <c r="D88" s="8" t="inlineStr">
        <is>
          <t>UNKNOWN</t>
        </is>
      </c>
      <c r="E88" t="inlineStr">
        <is>
          <t>N/A</t>
        </is>
      </c>
      <c r="F88" t="inlineStr">
        <is>
          <t>True</t>
        </is>
      </c>
      <c r="G88" t="inlineStr">
        <is>
          <t>Cannot determine 'nutritionally_complete' for this product</t>
        </is>
      </c>
    </row>
    <row r="89">
      <c r="A89" t="inlineStr">
        <is>
          <t>68</t>
        </is>
      </c>
      <c r="B89" t="inlineStr">
        <is>
          <t>Isosource Standard Fibre 500 ml</t>
        </is>
      </c>
      <c r="C89" t="inlineStr">
        <is>
          <t>formulation</t>
        </is>
      </c>
      <c r="D89" s="7" t="inlineStr">
        <is>
          <t>PASS</t>
        </is>
      </c>
      <c r="E89" t="inlineStr">
        <is>
          <t>liquid</t>
        </is>
      </c>
      <c r="F89" t="inlineStr">
        <is>
          <t>liquid</t>
        </is>
      </c>
      <c r="G89" t="inlineStr"/>
    </row>
    <row r="90">
      <c r="A90" t="inlineStr">
        <is>
          <t>68</t>
        </is>
      </c>
      <c r="B90" t="inlineStr">
        <is>
          <t>Isosource Standard Fibre 500 ml</t>
        </is>
      </c>
      <c r="C90" t="inlineStr">
        <is>
          <t>route</t>
        </is>
      </c>
      <c r="D90" s="7" t="inlineStr">
        <is>
          <t>PASS</t>
        </is>
      </c>
      <c r="E90" t="inlineStr">
        <is>
          <t>enteral</t>
        </is>
      </c>
      <c r="F90" t="inlineStr">
        <is>
          <t>enteral</t>
        </is>
      </c>
      <c r="G90" t="inlineStr"/>
    </row>
    <row r="91">
      <c r="A91" t="inlineStr">
        <is>
          <t>68</t>
        </is>
      </c>
      <c r="B91" t="inlineStr">
        <is>
          <t>Isosource Standard Fibre 500 ml</t>
        </is>
      </c>
      <c r="C91" t="inlineStr">
        <is>
          <t>volume</t>
        </is>
      </c>
      <c r="D91" s="7" t="inlineStr">
        <is>
          <t>PASS</t>
        </is>
      </c>
      <c r="E91" t="inlineStr">
        <is>
          <t>500.0 ml</t>
        </is>
      </c>
      <c r="F91">
        <f> 500.0 ml</f>
        <v/>
      </c>
      <c r="G91" t="inlineStr"/>
    </row>
    <row r="92">
      <c r="A92" t="inlineStr">
        <is>
          <t>68</t>
        </is>
      </c>
      <c r="B92" t="inlineStr">
        <is>
          <t>Novasource GI Balance 500 ml</t>
        </is>
      </c>
      <c r="C92" t="inlineStr">
        <is>
          <t>energy</t>
        </is>
      </c>
      <c r="D92" s="7" t="inlineStr">
        <is>
          <t>PASS</t>
        </is>
      </c>
      <c r="E92" t="inlineStr">
        <is>
          <t>107.0 kcal/100ml</t>
        </is>
      </c>
      <c r="F92">
        <f> 100.0 kcal/100ml</f>
        <v/>
      </c>
      <c r="G92" t="inlineStr"/>
    </row>
    <row r="93">
      <c r="A93" t="inlineStr">
        <is>
          <t>68</t>
        </is>
      </c>
      <c r="B93" t="inlineStr">
        <is>
          <t>Novasource GI Balance 500 ml</t>
        </is>
      </c>
      <c r="C93" t="inlineStr">
        <is>
          <t>contains_fiber</t>
        </is>
      </c>
      <c r="D93" s="7" t="inlineStr">
        <is>
          <t>PASS</t>
        </is>
      </c>
      <c r="E93" t="inlineStr">
        <is>
          <t>fiber=2.0 g/100ml</t>
        </is>
      </c>
      <c r="F93" t="inlineStr">
        <is>
          <t>contains fiber</t>
        </is>
      </c>
      <c r="G93" t="inlineStr"/>
    </row>
    <row r="94">
      <c r="A94" t="inlineStr">
        <is>
          <t>68</t>
        </is>
      </c>
      <c r="B94" t="inlineStr">
        <is>
          <t>Novasource GI Balance 500 ml</t>
        </is>
      </c>
      <c r="C94" t="inlineStr">
        <is>
          <t>nutritionally_complete</t>
        </is>
      </c>
      <c r="D94" s="8" t="inlineStr">
        <is>
          <t>UNKNOWN</t>
        </is>
      </c>
      <c r="E94" t="inlineStr">
        <is>
          <t>N/A</t>
        </is>
      </c>
      <c r="F94" t="inlineStr">
        <is>
          <t>True</t>
        </is>
      </c>
      <c r="G94" t="inlineStr">
        <is>
          <t>Cannot determine 'nutritionally_complete' for this product</t>
        </is>
      </c>
    </row>
    <row r="95">
      <c r="A95" t="inlineStr">
        <is>
          <t>68</t>
        </is>
      </c>
      <c r="B95" t="inlineStr">
        <is>
          <t>Novasource GI Balance 500 ml</t>
        </is>
      </c>
      <c r="C95" t="inlineStr">
        <is>
          <t>formulation</t>
        </is>
      </c>
      <c r="D95" s="7" t="inlineStr">
        <is>
          <t>PASS</t>
        </is>
      </c>
      <c r="E95" t="inlineStr">
        <is>
          <t>liquid</t>
        </is>
      </c>
      <c r="F95" t="inlineStr">
        <is>
          <t>liquid</t>
        </is>
      </c>
      <c r="G95" t="inlineStr"/>
    </row>
    <row r="96">
      <c r="A96" t="inlineStr">
        <is>
          <t>68</t>
        </is>
      </c>
      <c r="B96" t="inlineStr">
        <is>
          <t>Novasource GI Balance 500 ml</t>
        </is>
      </c>
      <c r="C96" t="inlineStr">
        <is>
          <t>route</t>
        </is>
      </c>
      <c r="D96" s="7" t="inlineStr">
        <is>
          <t>PASS</t>
        </is>
      </c>
      <c r="E96" t="inlineStr">
        <is>
          <t>enteral</t>
        </is>
      </c>
      <c r="F96" t="inlineStr">
        <is>
          <t>enteral</t>
        </is>
      </c>
      <c r="G96" t="inlineStr"/>
    </row>
    <row r="97">
      <c r="A97" t="inlineStr">
        <is>
          <t>68</t>
        </is>
      </c>
      <c r="B97" t="inlineStr">
        <is>
          <t>Novasource GI Balance 500 ml</t>
        </is>
      </c>
      <c r="C97" t="inlineStr">
        <is>
          <t>volume</t>
        </is>
      </c>
      <c r="D97" s="7" t="inlineStr">
        <is>
          <t>PASS</t>
        </is>
      </c>
      <c r="E97" t="inlineStr">
        <is>
          <t>500.0 ml</t>
        </is>
      </c>
      <c r="F97">
        <f> 500.0 ml</f>
        <v/>
      </c>
      <c r="G97" t="inlineStr"/>
    </row>
    <row r="98">
      <c r="A98" t="inlineStr">
        <is>
          <t>68</t>
        </is>
      </c>
      <c r="B98" t="inlineStr">
        <is>
          <t>Isosource Standard 500 ml</t>
        </is>
      </c>
      <c r="C98" t="inlineStr">
        <is>
          <t>energy</t>
        </is>
      </c>
      <c r="D98" s="7" t="inlineStr">
        <is>
          <t>PASS</t>
        </is>
      </c>
      <c r="E98" t="inlineStr">
        <is>
          <t>103.0 kcal/100ml</t>
        </is>
      </c>
      <c r="F98">
        <f> 100.0 kcal/100ml</f>
        <v/>
      </c>
      <c r="G98" t="inlineStr"/>
    </row>
    <row r="99">
      <c r="A99" t="inlineStr">
        <is>
          <t>68</t>
        </is>
      </c>
      <c r="B99" t="inlineStr">
        <is>
          <t>Isosource Standard 500 ml</t>
        </is>
      </c>
      <c r="C99" t="inlineStr">
        <is>
          <t>contains_fiber</t>
        </is>
      </c>
      <c r="D99" s="9" t="inlineStr">
        <is>
          <t>FAIL</t>
        </is>
      </c>
      <c r="E99" t="inlineStr">
        <is>
          <t>fiber=0.0 g/100ml</t>
        </is>
      </c>
      <c r="F99" t="inlineStr">
        <is>
          <t>contains fiber</t>
        </is>
      </c>
      <c r="G99" t="inlineStr">
        <is>
          <t>Product has no/minimal fiber</t>
        </is>
      </c>
    </row>
    <row r="100">
      <c r="A100" t="inlineStr">
        <is>
          <t>68</t>
        </is>
      </c>
      <c r="B100" t="inlineStr">
        <is>
          <t>Isosource Standard 500 ml</t>
        </is>
      </c>
      <c r="C100" t="inlineStr">
        <is>
          <t>nutritionally_complete</t>
        </is>
      </c>
      <c r="D100" s="8" t="inlineStr">
        <is>
          <t>UNKNOWN</t>
        </is>
      </c>
      <c r="E100" t="inlineStr">
        <is>
          <t>N/A</t>
        </is>
      </c>
      <c r="F100" t="inlineStr">
        <is>
          <t>True</t>
        </is>
      </c>
      <c r="G100" t="inlineStr">
        <is>
          <t>Cannot determine 'nutritionally_complete' for this product</t>
        </is>
      </c>
    </row>
    <row r="101">
      <c r="A101" t="inlineStr">
        <is>
          <t>68</t>
        </is>
      </c>
      <c r="B101" t="inlineStr">
        <is>
          <t>Isosource Standard 500 ml</t>
        </is>
      </c>
      <c r="C101" t="inlineStr">
        <is>
          <t>formulation</t>
        </is>
      </c>
      <c r="D101" s="7" t="inlineStr">
        <is>
          <t>PASS</t>
        </is>
      </c>
      <c r="E101" t="inlineStr">
        <is>
          <t>liquid</t>
        </is>
      </c>
      <c r="F101" t="inlineStr">
        <is>
          <t>liquid</t>
        </is>
      </c>
      <c r="G101" t="inlineStr"/>
    </row>
    <row r="102">
      <c r="A102" t="inlineStr">
        <is>
          <t>68</t>
        </is>
      </c>
      <c r="B102" t="inlineStr">
        <is>
          <t>Isosource Standard 500 ml</t>
        </is>
      </c>
      <c r="C102" t="inlineStr">
        <is>
          <t>route</t>
        </is>
      </c>
      <c r="D102" s="7" t="inlineStr">
        <is>
          <t>PASS</t>
        </is>
      </c>
      <c r="E102" t="inlineStr">
        <is>
          <t>enteral</t>
        </is>
      </c>
      <c r="F102" t="inlineStr">
        <is>
          <t>enteral</t>
        </is>
      </c>
      <c r="G102" t="inlineStr"/>
    </row>
    <row r="103">
      <c r="A103" t="inlineStr">
        <is>
          <t>68</t>
        </is>
      </c>
      <c r="B103" t="inlineStr">
        <is>
          <t>Isosource Standard 500 ml</t>
        </is>
      </c>
      <c r="C103" t="inlineStr">
        <is>
          <t>volume</t>
        </is>
      </c>
      <c r="D103" s="7" t="inlineStr">
        <is>
          <t>PASS</t>
        </is>
      </c>
      <c r="E103" t="inlineStr">
        <is>
          <t>500.0 ml</t>
        </is>
      </c>
      <c r="F103">
        <f> 500.0 ml</f>
        <v/>
      </c>
      <c r="G103" t="inlineStr"/>
    </row>
    <row r="104">
      <c r="A104" t="inlineStr">
        <is>
          <t>69</t>
        </is>
      </c>
      <c r="B104" t="inlineStr">
        <is>
          <t>Isosource Standard 1000 ml</t>
        </is>
      </c>
      <c r="C104" t="inlineStr">
        <is>
          <t>energy</t>
        </is>
      </c>
      <c r="D104" s="9" t="inlineStr">
        <is>
          <t>FAIL</t>
        </is>
      </c>
      <c r="E104" t="inlineStr">
        <is>
          <t>103.0 kcal/100ml</t>
        </is>
      </c>
      <c r="F104">
        <f> 150.0 kcal/100ml</f>
        <v/>
      </c>
      <c r="G104" t="inlineStr">
        <is>
          <t>103.0 does not satisfy = 150.0</t>
        </is>
      </c>
    </row>
    <row r="105">
      <c r="A105" t="inlineStr">
        <is>
          <t>69</t>
        </is>
      </c>
      <c r="B105" t="inlineStr">
        <is>
          <t>Isosource Standard 1000 ml</t>
        </is>
      </c>
      <c r="C105" t="inlineStr">
        <is>
          <t>contains_fiber</t>
        </is>
      </c>
      <c r="D105" s="7" t="inlineStr">
        <is>
          <t>PASS</t>
        </is>
      </c>
      <c r="E105" t="inlineStr">
        <is>
          <t>fiber=0.0 g/100ml</t>
        </is>
      </c>
      <c r="F105" t="inlineStr">
        <is>
          <t>no fiber</t>
        </is>
      </c>
      <c r="G105" t="inlineStr"/>
    </row>
    <row r="106">
      <c r="A106" t="inlineStr">
        <is>
          <t>69</t>
        </is>
      </c>
      <c r="B106" t="inlineStr">
        <is>
          <t>Isosource Standard 1000 ml</t>
        </is>
      </c>
      <c r="C106" t="inlineStr">
        <is>
          <t>nutritionally_complete</t>
        </is>
      </c>
      <c r="D106" s="8" t="inlineStr">
        <is>
          <t>UNKNOWN</t>
        </is>
      </c>
      <c r="E106" t="inlineStr">
        <is>
          <t>N/A</t>
        </is>
      </c>
      <c r="F106" t="inlineStr">
        <is>
          <t>True</t>
        </is>
      </c>
      <c r="G106" t="inlineStr">
        <is>
          <t>Cannot determine 'nutritionally_complete' for this product</t>
        </is>
      </c>
    </row>
    <row r="107">
      <c r="A107" t="inlineStr">
        <is>
          <t>69</t>
        </is>
      </c>
      <c r="B107" t="inlineStr">
        <is>
          <t>Isosource Standard 1000 ml</t>
        </is>
      </c>
      <c r="C107" t="inlineStr">
        <is>
          <t>formulation</t>
        </is>
      </c>
      <c r="D107" s="7" t="inlineStr">
        <is>
          <t>PASS</t>
        </is>
      </c>
      <c r="E107" t="inlineStr">
        <is>
          <t>liquid</t>
        </is>
      </c>
      <c r="F107" t="inlineStr">
        <is>
          <t>liquid</t>
        </is>
      </c>
      <c r="G107" t="inlineStr"/>
    </row>
    <row r="108">
      <c r="A108" t="inlineStr">
        <is>
          <t>69</t>
        </is>
      </c>
      <c r="B108" t="inlineStr">
        <is>
          <t>Isosource Standard 1000 ml</t>
        </is>
      </c>
      <c r="C108" t="inlineStr">
        <is>
          <t>route</t>
        </is>
      </c>
      <c r="D108" s="7" t="inlineStr">
        <is>
          <t>PASS</t>
        </is>
      </c>
      <c r="E108" t="inlineStr">
        <is>
          <t>enteral</t>
        </is>
      </c>
      <c r="F108" t="inlineStr">
        <is>
          <t>enteral</t>
        </is>
      </c>
      <c r="G108" t="inlineStr"/>
    </row>
    <row r="109">
      <c r="A109" t="inlineStr">
        <is>
          <t>69</t>
        </is>
      </c>
      <c r="B109" t="inlineStr">
        <is>
          <t>Isosource Standard 1000 ml</t>
        </is>
      </c>
      <c r="C109" t="inlineStr">
        <is>
          <t>volume</t>
        </is>
      </c>
      <c r="D109" s="7" t="inlineStr">
        <is>
          <t>PASS</t>
        </is>
      </c>
      <c r="E109" t="inlineStr">
        <is>
          <t>1000.0 ml</t>
        </is>
      </c>
      <c r="F109">
        <f> 1000.0 ml</f>
        <v/>
      </c>
      <c r="G109" t="inlineStr"/>
    </row>
    <row r="110">
      <c r="A110" t="inlineStr">
        <is>
          <t>69</t>
        </is>
      </c>
      <c r="B110" t="inlineStr">
        <is>
          <t>Isosource Energy 500 ml</t>
        </is>
      </c>
      <c r="C110" t="inlineStr">
        <is>
          <t>energy</t>
        </is>
      </c>
      <c r="D110" s="7" t="inlineStr">
        <is>
          <t>PASS</t>
        </is>
      </c>
      <c r="E110" t="inlineStr">
        <is>
          <t>159.0 kcal/100ml</t>
        </is>
      </c>
      <c r="F110">
        <f> 150.0 kcal/100ml</f>
        <v/>
      </c>
      <c r="G110" t="inlineStr"/>
    </row>
    <row r="111">
      <c r="A111" t="inlineStr">
        <is>
          <t>69</t>
        </is>
      </c>
      <c r="B111" t="inlineStr">
        <is>
          <t>Isosource Energy 500 ml</t>
        </is>
      </c>
      <c r="C111" t="inlineStr">
        <is>
          <t>contains_fiber</t>
        </is>
      </c>
      <c r="D111" s="7" t="inlineStr">
        <is>
          <t>PASS</t>
        </is>
      </c>
      <c r="E111" t="inlineStr">
        <is>
          <t>fiber=0.0 g/100ml</t>
        </is>
      </c>
      <c r="F111" t="inlineStr">
        <is>
          <t>no fiber</t>
        </is>
      </c>
      <c r="G111" t="inlineStr"/>
    </row>
    <row r="112">
      <c r="A112" t="inlineStr">
        <is>
          <t>69</t>
        </is>
      </c>
      <c r="B112" t="inlineStr">
        <is>
          <t>Isosource Energy 500 ml</t>
        </is>
      </c>
      <c r="C112" t="inlineStr">
        <is>
          <t>nutritionally_complete</t>
        </is>
      </c>
      <c r="D112" s="8" t="inlineStr">
        <is>
          <t>UNKNOWN</t>
        </is>
      </c>
      <c r="E112" t="inlineStr">
        <is>
          <t>N/A</t>
        </is>
      </c>
      <c r="F112" t="inlineStr">
        <is>
          <t>True</t>
        </is>
      </c>
      <c r="G112" t="inlineStr">
        <is>
          <t>Cannot determine 'nutritionally_complete' for this product</t>
        </is>
      </c>
    </row>
    <row r="113">
      <c r="A113" t="inlineStr">
        <is>
          <t>69</t>
        </is>
      </c>
      <c r="B113" t="inlineStr">
        <is>
          <t>Isosource Energy 500 ml</t>
        </is>
      </c>
      <c r="C113" t="inlineStr">
        <is>
          <t>formulation</t>
        </is>
      </c>
      <c r="D113" s="7" t="inlineStr">
        <is>
          <t>PASS</t>
        </is>
      </c>
      <c r="E113" t="inlineStr">
        <is>
          <t>liquid</t>
        </is>
      </c>
      <c r="F113" t="inlineStr">
        <is>
          <t>liquid</t>
        </is>
      </c>
      <c r="G113" t="inlineStr"/>
    </row>
    <row r="114">
      <c r="A114" t="inlineStr">
        <is>
          <t>69</t>
        </is>
      </c>
      <c r="B114" t="inlineStr">
        <is>
          <t>Isosource Energy 500 ml</t>
        </is>
      </c>
      <c r="C114" t="inlineStr">
        <is>
          <t>route</t>
        </is>
      </c>
      <c r="D114" s="7" t="inlineStr">
        <is>
          <t>PASS</t>
        </is>
      </c>
      <c r="E114" t="inlineStr">
        <is>
          <t>enteral</t>
        </is>
      </c>
      <c r="F114" t="inlineStr">
        <is>
          <t>enteral</t>
        </is>
      </c>
      <c r="G114" t="inlineStr"/>
    </row>
    <row r="115">
      <c r="A115" t="inlineStr">
        <is>
          <t>69</t>
        </is>
      </c>
      <c r="B115" t="inlineStr">
        <is>
          <t>Isosource Energy 500 ml</t>
        </is>
      </c>
      <c r="C115" t="inlineStr">
        <is>
          <t>volume</t>
        </is>
      </c>
      <c r="D115" s="9" t="inlineStr">
        <is>
          <t>FAIL</t>
        </is>
      </c>
      <c r="E115" t="inlineStr">
        <is>
          <t>500.0 ml</t>
        </is>
      </c>
      <c r="F115">
        <f> 1000.0 ml</f>
        <v/>
      </c>
      <c r="G115" t="inlineStr">
        <is>
          <t>500.0 ml != 1000.0 ml</t>
        </is>
      </c>
    </row>
    <row r="116">
      <c r="A116" t="inlineStr">
        <is>
          <t>69</t>
        </is>
      </c>
      <c r="B116" t="inlineStr">
        <is>
          <t>Peptamen AF 500 ml</t>
        </is>
      </c>
      <c r="C116" t="inlineStr">
        <is>
          <t>energy</t>
        </is>
      </c>
      <c r="D116" s="7" t="inlineStr">
        <is>
          <t>PASS</t>
        </is>
      </c>
      <c r="E116" t="inlineStr">
        <is>
          <t>152.0 kcal/100ml</t>
        </is>
      </c>
      <c r="F116">
        <f> 150.0 kcal/100ml</f>
        <v/>
      </c>
      <c r="G116" t="inlineStr"/>
    </row>
    <row r="117">
      <c r="A117" t="inlineStr">
        <is>
          <t>69</t>
        </is>
      </c>
      <c r="B117" t="inlineStr">
        <is>
          <t>Peptamen AF 500 ml</t>
        </is>
      </c>
      <c r="C117" t="inlineStr">
        <is>
          <t>contains_fiber</t>
        </is>
      </c>
      <c r="D117" s="7" t="inlineStr">
        <is>
          <t>PASS</t>
        </is>
      </c>
      <c r="E117" t="inlineStr">
        <is>
          <t>fiber=0.0 g/100ml</t>
        </is>
      </c>
      <c r="F117" t="inlineStr">
        <is>
          <t>no fiber</t>
        </is>
      </c>
      <c r="G117" t="inlineStr"/>
    </row>
    <row r="118">
      <c r="A118" t="inlineStr">
        <is>
          <t>69</t>
        </is>
      </c>
      <c r="B118" t="inlineStr">
        <is>
          <t>Peptamen AF 500 ml</t>
        </is>
      </c>
      <c r="C118" t="inlineStr">
        <is>
          <t>nutritionally_complete</t>
        </is>
      </c>
      <c r="D118" s="8" t="inlineStr">
        <is>
          <t>UNKNOWN</t>
        </is>
      </c>
      <c r="E118" t="inlineStr">
        <is>
          <t>N/A</t>
        </is>
      </c>
      <c r="F118" t="inlineStr">
        <is>
          <t>True</t>
        </is>
      </c>
      <c r="G118" t="inlineStr">
        <is>
          <t>Cannot determine 'nutritionally_complete' for this product</t>
        </is>
      </c>
    </row>
    <row r="119">
      <c r="A119" t="inlineStr">
        <is>
          <t>69</t>
        </is>
      </c>
      <c r="B119" t="inlineStr">
        <is>
          <t>Peptamen AF 500 ml</t>
        </is>
      </c>
      <c r="C119" t="inlineStr">
        <is>
          <t>formulation</t>
        </is>
      </c>
      <c r="D119" s="7" t="inlineStr">
        <is>
          <t>PASS</t>
        </is>
      </c>
      <c r="E119" t="inlineStr">
        <is>
          <t>liquid</t>
        </is>
      </c>
      <c r="F119" t="inlineStr">
        <is>
          <t>liquid</t>
        </is>
      </c>
      <c r="G119" t="inlineStr"/>
    </row>
    <row r="120">
      <c r="A120" t="inlineStr">
        <is>
          <t>69</t>
        </is>
      </c>
      <c r="B120" t="inlineStr">
        <is>
          <t>Peptamen AF 500 ml</t>
        </is>
      </c>
      <c r="C120" t="inlineStr">
        <is>
          <t>route</t>
        </is>
      </c>
      <c r="D120" s="7" t="inlineStr">
        <is>
          <t>PASS</t>
        </is>
      </c>
      <c r="E120" t="inlineStr">
        <is>
          <t>enteral</t>
        </is>
      </c>
      <c r="F120" t="inlineStr">
        <is>
          <t>enteral</t>
        </is>
      </c>
      <c r="G120" t="inlineStr"/>
    </row>
    <row r="121">
      <c r="A121" t="inlineStr">
        <is>
          <t>69</t>
        </is>
      </c>
      <c r="B121" t="inlineStr">
        <is>
          <t>Peptamen AF 500 ml</t>
        </is>
      </c>
      <c r="C121" t="inlineStr">
        <is>
          <t>volume</t>
        </is>
      </c>
      <c r="D121" s="9" t="inlineStr">
        <is>
          <t>FAIL</t>
        </is>
      </c>
      <c r="E121" t="inlineStr">
        <is>
          <t>500.0 ml</t>
        </is>
      </c>
      <c r="F121">
        <f> 1000.0 ml</f>
        <v/>
      </c>
      <c r="G121" t="inlineStr">
        <is>
          <t>500.0 ml != 1000.0 ml</t>
        </is>
      </c>
    </row>
    <row r="122">
      <c r="A122" t="inlineStr">
        <is>
          <t>70</t>
        </is>
      </c>
      <c r="B122" t="inlineStr">
        <is>
          <t>Isosource Energy 500 ml</t>
        </is>
      </c>
      <c r="C122" t="inlineStr">
        <is>
          <t>energy</t>
        </is>
      </c>
      <c r="D122" s="7" t="inlineStr">
        <is>
          <t>PASS</t>
        </is>
      </c>
      <c r="E122" t="inlineStr">
        <is>
          <t>159.0 kcal/100ml</t>
        </is>
      </c>
      <c r="F122" t="inlineStr">
        <is>
          <t>150.0-160.0 kcal/100ml</t>
        </is>
      </c>
      <c r="G122" t="inlineStr"/>
    </row>
    <row r="123">
      <c r="A123" t="inlineStr">
        <is>
          <t>70</t>
        </is>
      </c>
      <c r="B123" t="inlineStr">
        <is>
          <t>Isosource Energy 500 ml</t>
        </is>
      </c>
      <c r="C123" t="inlineStr">
        <is>
          <t>contains_fiber</t>
        </is>
      </c>
      <c r="D123" s="7" t="inlineStr">
        <is>
          <t>PASS</t>
        </is>
      </c>
      <c r="E123" t="inlineStr">
        <is>
          <t>fiber=0.0 g/100ml</t>
        </is>
      </c>
      <c r="F123" t="inlineStr">
        <is>
          <t>no fiber</t>
        </is>
      </c>
      <c r="G123" t="inlineStr"/>
    </row>
    <row r="124">
      <c r="A124" t="inlineStr">
        <is>
          <t>70</t>
        </is>
      </c>
      <c r="B124" t="inlineStr">
        <is>
          <t>Isosource Energy 500 ml</t>
        </is>
      </c>
      <c r="C124" t="inlineStr">
        <is>
          <t>nutritionally_complete</t>
        </is>
      </c>
      <c r="D124" s="8" t="inlineStr">
        <is>
          <t>UNKNOWN</t>
        </is>
      </c>
      <c r="E124" t="inlineStr">
        <is>
          <t>N/A</t>
        </is>
      </c>
      <c r="F124" t="inlineStr">
        <is>
          <t>True</t>
        </is>
      </c>
      <c r="G124" t="inlineStr">
        <is>
          <t>Cannot determine 'nutritionally_complete' for this product</t>
        </is>
      </c>
    </row>
    <row r="125">
      <c r="A125" t="inlineStr">
        <is>
          <t>70</t>
        </is>
      </c>
      <c r="B125" t="inlineStr">
        <is>
          <t>Isosource Energy 500 ml</t>
        </is>
      </c>
      <c r="C125" t="inlineStr">
        <is>
          <t>formulation</t>
        </is>
      </c>
      <c r="D125" s="7" t="inlineStr">
        <is>
          <t>PASS</t>
        </is>
      </c>
      <c r="E125" t="inlineStr">
        <is>
          <t>liquid</t>
        </is>
      </c>
      <c r="F125" t="inlineStr">
        <is>
          <t>liquid</t>
        </is>
      </c>
      <c r="G125" t="inlineStr"/>
    </row>
    <row r="126">
      <c r="A126" t="inlineStr">
        <is>
          <t>70</t>
        </is>
      </c>
      <c r="B126" t="inlineStr">
        <is>
          <t>Isosource Energy 500 ml</t>
        </is>
      </c>
      <c r="C126" t="inlineStr">
        <is>
          <t>route</t>
        </is>
      </c>
      <c r="D126" s="7" t="inlineStr">
        <is>
          <t>PASS</t>
        </is>
      </c>
      <c r="E126" t="inlineStr">
        <is>
          <t>enteral</t>
        </is>
      </c>
      <c r="F126" t="inlineStr">
        <is>
          <t>enteral</t>
        </is>
      </c>
      <c r="G126" t="inlineStr"/>
    </row>
    <row r="127">
      <c r="A127" t="inlineStr">
        <is>
          <t>70</t>
        </is>
      </c>
      <c r="B127" t="inlineStr">
        <is>
          <t>Isosource Energy 500 ml</t>
        </is>
      </c>
      <c r="C127" t="inlineStr">
        <is>
          <t>volume</t>
        </is>
      </c>
      <c r="D127" s="7" t="inlineStr">
        <is>
          <t>PASS</t>
        </is>
      </c>
      <c r="E127" t="inlineStr">
        <is>
          <t>500.0 ml</t>
        </is>
      </c>
      <c r="F127">
        <f> 500.0 ml</f>
        <v/>
      </c>
      <c r="G127" t="inlineStr"/>
    </row>
    <row r="128">
      <c r="A128" t="inlineStr">
        <is>
          <t>70</t>
        </is>
      </c>
      <c r="B128" t="inlineStr">
        <is>
          <t>Peptamen AF 500 ml</t>
        </is>
      </c>
      <c r="C128" t="inlineStr">
        <is>
          <t>energy</t>
        </is>
      </c>
      <c r="D128" s="7" t="inlineStr">
        <is>
          <t>PASS</t>
        </is>
      </c>
      <c r="E128" t="inlineStr">
        <is>
          <t>152.0 kcal/100ml</t>
        </is>
      </c>
      <c r="F128" t="inlineStr">
        <is>
          <t>150.0-160.0 kcal/100ml</t>
        </is>
      </c>
      <c r="G128" t="inlineStr"/>
    </row>
    <row r="129">
      <c r="A129" t="inlineStr">
        <is>
          <t>70</t>
        </is>
      </c>
      <c r="B129" t="inlineStr">
        <is>
          <t>Peptamen AF 500 ml</t>
        </is>
      </c>
      <c r="C129" t="inlineStr">
        <is>
          <t>contains_fiber</t>
        </is>
      </c>
      <c r="D129" s="7" t="inlineStr">
        <is>
          <t>PASS</t>
        </is>
      </c>
      <c r="E129" t="inlineStr">
        <is>
          <t>fiber=0.0 g/100ml</t>
        </is>
      </c>
      <c r="F129" t="inlineStr">
        <is>
          <t>no fiber</t>
        </is>
      </c>
      <c r="G129" t="inlineStr"/>
    </row>
    <row r="130">
      <c r="A130" t="inlineStr">
        <is>
          <t>70</t>
        </is>
      </c>
      <c r="B130" t="inlineStr">
        <is>
          <t>Peptamen AF 500 ml</t>
        </is>
      </c>
      <c r="C130" t="inlineStr">
        <is>
          <t>nutritionally_complete</t>
        </is>
      </c>
      <c r="D130" s="8" t="inlineStr">
        <is>
          <t>UNKNOWN</t>
        </is>
      </c>
      <c r="E130" t="inlineStr">
        <is>
          <t>N/A</t>
        </is>
      </c>
      <c r="F130" t="inlineStr">
        <is>
          <t>True</t>
        </is>
      </c>
      <c r="G130" t="inlineStr">
        <is>
          <t>Cannot determine 'nutritionally_complete' for this product</t>
        </is>
      </c>
    </row>
    <row r="131">
      <c r="A131" t="inlineStr">
        <is>
          <t>70</t>
        </is>
      </c>
      <c r="B131" t="inlineStr">
        <is>
          <t>Peptamen AF 500 ml</t>
        </is>
      </c>
      <c r="C131" t="inlineStr">
        <is>
          <t>formulation</t>
        </is>
      </c>
      <c r="D131" s="7" t="inlineStr">
        <is>
          <t>PASS</t>
        </is>
      </c>
      <c r="E131" t="inlineStr">
        <is>
          <t>liquid</t>
        </is>
      </c>
      <c r="F131" t="inlineStr">
        <is>
          <t>liquid</t>
        </is>
      </c>
      <c r="G131" t="inlineStr"/>
    </row>
    <row r="132">
      <c r="A132" t="inlineStr">
        <is>
          <t>70</t>
        </is>
      </c>
      <c r="B132" t="inlineStr">
        <is>
          <t>Peptamen AF 500 ml</t>
        </is>
      </c>
      <c r="C132" t="inlineStr">
        <is>
          <t>route</t>
        </is>
      </c>
      <c r="D132" s="7" t="inlineStr">
        <is>
          <t>PASS</t>
        </is>
      </c>
      <c r="E132" t="inlineStr">
        <is>
          <t>enteral</t>
        </is>
      </c>
      <c r="F132" t="inlineStr">
        <is>
          <t>enteral</t>
        </is>
      </c>
      <c r="G132" t="inlineStr"/>
    </row>
    <row r="133">
      <c r="A133" t="inlineStr">
        <is>
          <t>70</t>
        </is>
      </c>
      <c r="B133" t="inlineStr">
        <is>
          <t>Peptamen AF 500 ml</t>
        </is>
      </c>
      <c r="C133" t="inlineStr">
        <is>
          <t>volume</t>
        </is>
      </c>
      <c r="D133" s="7" t="inlineStr">
        <is>
          <t>PASS</t>
        </is>
      </c>
      <c r="E133" t="inlineStr">
        <is>
          <t>500.0 ml</t>
        </is>
      </c>
      <c r="F133">
        <f> 500.0 ml</f>
        <v/>
      </c>
      <c r="G133" t="inlineStr"/>
    </row>
    <row r="134">
      <c r="A134" t="inlineStr">
        <is>
          <t>70</t>
        </is>
      </c>
      <c r="B134" t="inlineStr">
        <is>
          <t>Isosource Standard 500 ml</t>
        </is>
      </c>
      <c r="C134" t="inlineStr">
        <is>
          <t>energy</t>
        </is>
      </c>
      <c r="D134" s="9" t="inlineStr">
        <is>
          <t>FAIL</t>
        </is>
      </c>
      <c r="E134" t="inlineStr">
        <is>
          <t>103.0 kcal/100ml</t>
        </is>
      </c>
      <c r="F134" t="inlineStr">
        <is>
          <t>150.0-160.0 kcal/100ml</t>
        </is>
      </c>
      <c r="G134" t="inlineStr">
        <is>
          <t>103.0 outside range 150.0-160.0</t>
        </is>
      </c>
    </row>
    <row r="135">
      <c r="A135" t="inlineStr">
        <is>
          <t>70</t>
        </is>
      </c>
      <c r="B135" t="inlineStr">
        <is>
          <t>Isosource Standard 500 ml</t>
        </is>
      </c>
      <c r="C135" t="inlineStr">
        <is>
          <t>contains_fiber</t>
        </is>
      </c>
      <c r="D135" s="7" t="inlineStr">
        <is>
          <t>PASS</t>
        </is>
      </c>
      <c r="E135" t="inlineStr">
        <is>
          <t>fiber=0.0 g/100ml</t>
        </is>
      </c>
      <c r="F135" t="inlineStr">
        <is>
          <t>no fiber</t>
        </is>
      </c>
      <c r="G135" t="inlineStr"/>
    </row>
    <row r="136">
      <c r="A136" t="inlineStr">
        <is>
          <t>70</t>
        </is>
      </c>
      <c r="B136" t="inlineStr">
        <is>
          <t>Isosource Standard 500 ml</t>
        </is>
      </c>
      <c r="C136" t="inlineStr">
        <is>
          <t>nutritionally_complete</t>
        </is>
      </c>
      <c r="D136" s="8" t="inlineStr">
        <is>
          <t>UNKNOWN</t>
        </is>
      </c>
      <c r="E136" t="inlineStr">
        <is>
          <t>N/A</t>
        </is>
      </c>
      <c r="F136" t="inlineStr">
        <is>
          <t>True</t>
        </is>
      </c>
      <c r="G136" t="inlineStr">
        <is>
          <t>Cannot determine 'nutritionally_complete' for this product</t>
        </is>
      </c>
    </row>
    <row r="137">
      <c r="A137" t="inlineStr">
        <is>
          <t>70</t>
        </is>
      </c>
      <c r="B137" t="inlineStr">
        <is>
          <t>Isosource Standard 500 ml</t>
        </is>
      </c>
      <c r="C137" t="inlineStr">
        <is>
          <t>formulation</t>
        </is>
      </c>
      <c r="D137" s="7" t="inlineStr">
        <is>
          <t>PASS</t>
        </is>
      </c>
      <c r="E137" t="inlineStr">
        <is>
          <t>liquid</t>
        </is>
      </c>
      <c r="F137" t="inlineStr">
        <is>
          <t>liquid</t>
        </is>
      </c>
      <c r="G137" t="inlineStr"/>
    </row>
    <row r="138">
      <c r="A138" t="inlineStr">
        <is>
          <t>70</t>
        </is>
      </c>
      <c r="B138" t="inlineStr">
        <is>
          <t>Isosource Standard 500 ml</t>
        </is>
      </c>
      <c r="C138" t="inlineStr">
        <is>
          <t>route</t>
        </is>
      </c>
      <c r="D138" s="7" t="inlineStr">
        <is>
          <t>PASS</t>
        </is>
      </c>
      <c r="E138" t="inlineStr">
        <is>
          <t>enteral</t>
        </is>
      </c>
      <c r="F138" t="inlineStr">
        <is>
          <t>enteral</t>
        </is>
      </c>
      <c r="G138" t="inlineStr"/>
    </row>
    <row r="139">
      <c r="A139" t="inlineStr">
        <is>
          <t>70</t>
        </is>
      </c>
      <c r="B139" t="inlineStr">
        <is>
          <t>Isosource Standard 500 ml</t>
        </is>
      </c>
      <c r="C139" t="inlineStr">
        <is>
          <t>volume</t>
        </is>
      </c>
      <c r="D139" s="7" t="inlineStr">
        <is>
          <t>PASS</t>
        </is>
      </c>
      <c r="E139" t="inlineStr">
        <is>
          <t>500.0 ml</t>
        </is>
      </c>
      <c r="F139">
        <f> 500.0 ml</f>
        <v/>
      </c>
      <c r="G139" t="inlineStr"/>
    </row>
    <row r="140">
      <c r="A140" t="inlineStr">
        <is>
          <t>71</t>
        </is>
      </c>
      <c r="B140" t="inlineStr">
        <is>
          <t>Isosource 2.0 Protein Fibre 500 ml</t>
        </is>
      </c>
      <c r="C140" t="inlineStr">
        <is>
          <t>energy</t>
        </is>
      </c>
      <c r="D140" s="7" t="inlineStr">
        <is>
          <t>PASS</t>
        </is>
      </c>
      <c r="E140" t="inlineStr">
        <is>
          <t>200.0 kcal/100ml</t>
        </is>
      </c>
      <c r="F140" t="inlineStr">
        <is>
          <t>200.0-204.99999999999997 kcal/100ml</t>
        </is>
      </c>
      <c r="G140" t="inlineStr"/>
    </row>
    <row r="141">
      <c r="A141" t="inlineStr">
        <is>
          <t>71</t>
        </is>
      </c>
      <c r="B141" t="inlineStr">
        <is>
          <t>Isosource 2.0 Protein Fibre 500 ml</t>
        </is>
      </c>
      <c r="C141" t="inlineStr">
        <is>
          <t>contains_fiber</t>
        </is>
      </c>
      <c r="D141" s="7" t="inlineStr">
        <is>
          <t>PASS</t>
        </is>
      </c>
      <c r="E141" t="inlineStr">
        <is>
          <t>fiber=2.0 g/100ml</t>
        </is>
      </c>
      <c r="F141" t="inlineStr">
        <is>
          <t>contains fiber</t>
        </is>
      </c>
      <c r="G141" t="inlineStr"/>
    </row>
    <row r="142">
      <c r="A142" t="inlineStr">
        <is>
          <t>71</t>
        </is>
      </c>
      <c r="B142" t="inlineStr">
        <is>
          <t>Isosource 2.0 Protein Fibre 500 ml</t>
        </is>
      </c>
      <c r="C142" t="inlineStr">
        <is>
          <t>nutritionally_complete</t>
        </is>
      </c>
      <c r="D142" s="8" t="inlineStr">
        <is>
          <t>UNKNOWN</t>
        </is>
      </c>
      <c r="E142" t="inlineStr">
        <is>
          <t>N/A</t>
        </is>
      </c>
      <c r="F142" t="inlineStr">
        <is>
          <t>True</t>
        </is>
      </c>
      <c r="G142" t="inlineStr">
        <is>
          <t>Cannot determine 'nutritionally_complete' for this product</t>
        </is>
      </c>
    </row>
    <row r="143">
      <c r="A143" t="inlineStr">
        <is>
          <t>71</t>
        </is>
      </c>
      <c r="B143" t="inlineStr">
        <is>
          <t>Isosource 2.0 Protein Fibre 500 ml</t>
        </is>
      </c>
      <c r="C143" t="inlineStr">
        <is>
          <t>formulation</t>
        </is>
      </c>
      <c r="D143" s="7" t="inlineStr">
        <is>
          <t>PASS</t>
        </is>
      </c>
      <c r="E143" t="inlineStr">
        <is>
          <t>liquid</t>
        </is>
      </c>
      <c r="F143" t="inlineStr">
        <is>
          <t>liquid</t>
        </is>
      </c>
      <c r="G143" t="inlineStr"/>
    </row>
    <row r="144">
      <c r="A144" t="inlineStr">
        <is>
          <t>71</t>
        </is>
      </c>
      <c r="B144" t="inlineStr">
        <is>
          <t>Isosource 2.0 Protein Fibre 500 ml</t>
        </is>
      </c>
      <c r="C144" t="inlineStr">
        <is>
          <t>route</t>
        </is>
      </c>
      <c r="D144" s="7" t="inlineStr">
        <is>
          <t>PASS</t>
        </is>
      </c>
      <c r="E144" t="inlineStr">
        <is>
          <t>enteral</t>
        </is>
      </c>
      <c r="F144" t="inlineStr">
        <is>
          <t>enteral</t>
        </is>
      </c>
      <c r="G144" t="inlineStr"/>
    </row>
    <row r="145">
      <c r="A145" t="inlineStr">
        <is>
          <t>71</t>
        </is>
      </c>
      <c r="B145" t="inlineStr">
        <is>
          <t>Isosource 2.0 Protein Fibre 500 ml</t>
        </is>
      </c>
      <c r="C145" t="inlineStr">
        <is>
          <t>volume</t>
        </is>
      </c>
      <c r="D145" s="7" t="inlineStr">
        <is>
          <t>PASS</t>
        </is>
      </c>
      <c r="E145" t="inlineStr">
        <is>
          <t>500.0 ml</t>
        </is>
      </c>
      <c r="F145">
        <f> 500.0 ml</f>
        <v/>
      </c>
      <c r="G145" t="inlineStr"/>
    </row>
    <row r="146">
      <c r="A146" t="inlineStr">
        <is>
          <t>71</t>
        </is>
      </c>
      <c r="B146" t="inlineStr">
        <is>
          <t>Isosource Standard Fibre 500 ml</t>
        </is>
      </c>
      <c r="C146" t="inlineStr">
        <is>
          <t>energy</t>
        </is>
      </c>
      <c r="D146" s="9" t="inlineStr">
        <is>
          <t>FAIL</t>
        </is>
      </c>
      <c r="E146" t="inlineStr">
        <is>
          <t>103.0 kcal/100ml</t>
        </is>
      </c>
      <c r="F146" t="inlineStr">
        <is>
          <t>200.0-204.99999999999997 kcal/100ml</t>
        </is>
      </c>
      <c r="G146" t="inlineStr">
        <is>
          <t>103.0 outside range 200.0-204.99999999999997</t>
        </is>
      </c>
    </row>
    <row r="147">
      <c r="A147" t="inlineStr">
        <is>
          <t>71</t>
        </is>
      </c>
      <c r="B147" t="inlineStr">
        <is>
          <t>Isosource Standard Fibre 500 ml</t>
        </is>
      </c>
      <c r="C147" t="inlineStr">
        <is>
          <t>contains_fiber</t>
        </is>
      </c>
      <c r="D147" s="7" t="inlineStr">
        <is>
          <t>PASS</t>
        </is>
      </c>
      <c r="E147" t="inlineStr">
        <is>
          <t>fiber=1.5 g/100ml</t>
        </is>
      </c>
      <c r="F147" t="inlineStr">
        <is>
          <t>contains fiber</t>
        </is>
      </c>
      <c r="G147" t="inlineStr"/>
    </row>
    <row r="148">
      <c r="A148" t="inlineStr">
        <is>
          <t>71</t>
        </is>
      </c>
      <c r="B148" t="inlineStr">
        <is>
          <t>Isosource Standard Fibre 500 ml</t>
        </is>
      </c>
      <c r="C148" t="inlineStr">
        <is>
          <t>nutritionally_complete</t>
        </is>
      </c>
      <c r="D148" s="8" t="inlineStr">
        <is>
          <t>UNKNOWN</t>
        </is>
      </c>
      <c r="E148" t="inlineStr">
        <is>
          <t>N/A</t>
        </is>
      </c>
      <c r="F148" t="inlineStr">
        <is>
          <t>True</t>
        </is>
      </c>
      <c r="G148" t="inlineStr">
        <is>
          <t>Cannot determine 'nutritionally_complete' for this product</t>
        </is>
      </c>
    </row>
    <row r="149">
      <c r="A149" t="inlineStr">
        <is>
          <t>71</t>
        </is>
      </c>
      <c r="B149" t="inlineStr">
        <is>
          <t>Isosource Standard Fibre 500 ml</t>
        </is>
      </c>
      <c r="C149" t="inlineStr">
        <is>
          <t>formulation</t>
        </is>
      </c>
      <c r="D149" s="7" t="inlineStr">
        <is>
          <t>PASS</t>
        </is>
      </c>
      <c r="E149" t="inlineStr">
        <is>
          <t>liquid</t>
        </is>
      </c>
      <c r="F149" t="inlineStr">
        <is>
          <t>liquid</t>
        </is>
      </c>
      <c r="G149" t="inlineStr"/>
    </row>
    <row r="150">
      <c r="A150" t="inlineStr">
        <is>
          <t>71</t>
        </is>
      </c>
      <c r="B150" t="inlineStr">
        <is>
          <t>Isosource Standard Fibre 500 ml</t>
        </is>
      </c>
      <c r="C150" t="inlineStr">
        <is>
          <t>route</t>
        </is>
      </c>
      <c r="D150" s="7" t="inlineStr">
        <is>
          <t>PASS</t>
        </is>
      </c>
      <c r="E150" t="inlineStr">
        <is>
          <t>enteral</t>
        </is>
      </c>
      <c r="F150" t="inlineStr">
        <is>
          <t>enteral</t>
        </is>
      </c>
      <c r="G150" t="inlineStr"/>
    </row>
    <row r="151">
      <c r="A151" t="inlineStr">
        <is>
          <t>71</t>
        </is>
      </c>
      <c r="B151" t="inlineStr">
        <is>
          <t>Isosource Standard Fibre 500 ml</t>
        </is>
      </c>
      <c r="C151" t="inlineStr">
        <is>
          <t>volume</t>
        </is>
      </c>
      <c r="D151" s="7" t="inlineStr">
        <is>
          <t>PASS</t>
        </is>
      </c>
      <c r="E151" t="inlineStr">
        <is>
          <t>500.0 ml</t>
        </is>
      </c>
      <c r="F151">
        <f> 500.0 ml</f>
        <v/>
      </c>
      <c r="G151" t="inlineStr"/>
    </row>
    <row r="152">
      <c r="A152" t="inlineStr">
        <is>
          <t>71</t>
        </is>
      </c>
      <c r="B152" t="inlineStr">
        <is>
          <t>Isosource Energy Fibre 500 ml</t>
        </is>
      </c>
      <c r="C152" t="inlineStr">
        <is>
          <t>energy</t>
        </is>
      </c>
      <c r="D152" s="9" t="inlineStr">
        <is>
          <t>FAIL</t>
        </is>
      </c>
      <c r="E152" t="inlineStr">
        <is>
          <t>160.0 kcal/100ml</t>
        </is>
      </c>
      <c r="F152" t="inlineStr">
        <is>
          <t>200.0-204.99999999999997 kcal/100ml</t>
        </is>
      </c>
      <c r="G152" t="inlineStr">
        <is>
          <t>160.0 outside range 200.0-204.99999999999997</t>
        </is>
      </c>
    </row>
    <row r="153">
      <c r="A153" t="inlineStr">
        <is>
          <t>71</t>
        </is>
      </c>
      <c r="B153" t="inlineStr">
        <is>
          <t>Isosource Energy Fibre 500 ml</t>
        </is>
      </c>
      <c r="C153" t="inlineStr">
        <is>
          <t>contains_fiber</t>
        </is>
      </c>
      <c r="D153" s="7" t="inlineStr">
        <is>
          <t>PASS</t>
        </is>
      </c>
      <c r="E153" t="inlineStr">
        <is>
          <t>fiber=1.5 g/100ml</t>
        </is>
      </c>
      <c r="F153" t="inlineStr">
        <is>
          <t>contains fiber</t>
        </is>
      </c>
      <c r="G153" t="inlineStr"/>
    </row>
    <row r="154">
      <c r="A154" t="inlineStr">
        <is>
          <t>71</t>
        </is>
      </c>
      <c r="B154" t="inlineStr">
        <is>
          <t>Isosource Energy Fibre 500 ml</t>
        </is>
      </c>
      <c r="C154" t="inlineStr">
        <is>
          <t>nutritionally_complete</t>
        </is>
      </c>
      <c r="D154" s="8" t="inlineStr">
        <is>
          <t>UNKNOWN</t>
        </is>
      </c>
      <c r="E154" t="inlineStr">
        <is>
          <t>N/A</t>
        </is>
      </c>
      <c r="F154" t="inlineStr">
        <is>
          <t>True</t>
        </is>
      </c>
      <c r="G154" t="inlineStr">
        <is>
          <t>Cannot determine 'nutritionally_complete' for this product</t>
        </is>
      </c>
    </row>
    <row r="155">
      <c r="A155" t="inlineStr">
        <is>
          <t>71</t>
        </is>
      </c>
      <c r="B155" t="inlineStr">
        <is>
          <t>Isosource Energy Fibre 500 ml</t>
        </is>
      </c>
      <c r="C155" t="inlineStr">
        <is>
          <t>formulation</t>
        </is>
      </c>
      <c r="D155" s="7" t="inlineStr">
        <is>
          <t>PASS</t>
        </is>
      </c>
      <c r="E155" t="inlineStr">
        <is>
          <t>liquid</t>
        </is>
      </c>
      <c r="F155" t="inlineStr">
        <is>
          <t>liquid</t>
        </is>
      </c>
      <c r="G155" t="inlineStr"/>
    </row>
    <row r="156">
      <c r="A156" t="inlineStr">
        <is>
          <t>71</t>
        </is>
      </c>
      <c r="B156" t="inlineStr">
        <is>
          <t>Isosource Energy Fibre 500 ml</t>
        </is>
      </c>
      <c r="C156" t="inlineStr">
        <is>
          <t>route</t>
        </is>
      </c>
      <c r="D156" s="7" t="inlineStr">
        <is>
          <t>PASS</t>
        </is>
      </c>
      <c r="E156" t="inlineStr">
        <is>
          <t>enteral</t>
        </is>
      </c>
      <c r="F156" t="inlineStr">
        <is>
          <t>enteral</t>
        </is>
      </c>
      <c r="G156" t="inlineStr"/>
    </row>
    <row r="157">
      <c r="A157" t="inlineStr">
        <is>
          <t>71</t>
        </is>
      </c>
      <c r="B157" t="inlineStr">
        <is>
          <t>Isosource Energy Fibre 500 ml</t>
        </is>
      </c>
      <c r="C157" t="inlineStr">
        <is>
          <t>volume</t>
        </is>
      </c>
      <c r="D157" s="7" t="inlineStr">
        <is>
          <t>PASS</t>
        </is>
      </c>
      <c r="E157" t="inlineStr">
        <is>
          <t>500.0 ml</t>
        </is>
      </c>
      <c r="F157">
        <f> 500.0 ml</f>
        <v/>
      </c>
      <c r="G157" t="inlineStr"/>
    </row>
    <row r="158">
      <c r="A158" t="inlineStr">
        <is>
          <t>72</t>
        </is>
      </c>
      <c r="B158" t="inlineStr">
        <is>
          <t>Isosource Energy Fibre 500 ml</t>
        </is>
      </c>
      <c r="C158" t="inlineStr">
        <is>
          <t>energy</t>
        </is>
      </c>
      <c r="D158" s="7" t="inlineStr">
        <is>
          <t>PASS</t>
        </is>
      </c>
      <c r="E158" t="inlineStr">
        <is>
          <t>160.0 kcal/100ml</t>
        </is>
      </c>
      <c r="F158">
        <f> 150.0 kcal/100ml</f>
        <v/>
      </c>
      <c r="G158" t="inlineStr"/>
    </row>
    <row r="159">
      <c r="A159" t="inlineStr">
        <is>
          <t>72</t>
        </is>
      </c>
      <c r="B159" t="inlineStr">
        <is>
          <t>Isosource Energy Fibre 500 ml</t>
        </is>
      </c>
      <c r="C159" t="inlineStr">
        <is>
          <t>contains_fiber</t>
        </is>
      </c>
      <c r="D159" s="7" t="inlineStr">
        <is>
          <t>PASS</t>
        </is>
      </c>
      <c r="E159" t="inlineStr">
        <is>
          <t>fiber=1.5 g/100ml</t>
        </is>
      </c>
      <c r="F159" t="inlineStr">
        <is>
          <t>contains fiber</t>
        </is>
      </c>
      <c r="G159" t="inlineStr"/>
    </row>
    <row r="160">
      <c r="A160" t="inlineStr">
        <is>
          <t>72</t>
        </is>
      </c>
      <c r="B160" t="inlineStr">
        <is>
          <t>Isosource Energy Fibre 500 ml</t>
        </is>
      </c>
      <c r="C160" t="inlineStr">
        <is>
          <t>nutritionally_complete</t>
        </is>
      </c>
      <c r="D160" s="8" t="inlineStr">
        <is>
          <t>UNKNOWN</t>
        </is>
      </c>
      <c r="E160" t="inlineStr">
        <is>
          <t>N/A</t>
        </is>
      </c>
      <c r="F160" t="inlineStr">
        <is>
          <t>True</t>
        </is>
      </c>
      <c r="G160" t="inlineStr">
        <is>
          <t>Cannot determine 'nutritionally_complete' for this product</t>
        </is>
      </c>
    </row>
    <row r="161">
      <c r="A161" t="inlineStr">
        <is>
          <t>72</t>
        </is>
      </c>
      <c r="B161" t="inlineStr">
        <is>
          <t>Isosource Energy Fibre 500 ml</t>
        </is>
      </c>
      <c r="C161" t="inlineStr">
        <is>
          <t>formulation</t>
        </is>
      </c>
      <c r="D161" s="7" t="inlineStr">
        <is>
          <t>PASS</t>
        </is>
      </c>
      <c r="E161" t="inlineStr">
        <is>
          <t>liquid</t>
        </is>
      </c>
      <c r="F161" t="inlineStr">
        <is>
          <t>liquid</t>
        </is>
      </c>
      <c r="G161" t="inlineStr"/>
    </row>
    <row r="162">
      <c r="A162" t="inlineStr">
        <is>
          <t>72</t>
        </is>
      </c>
      <c r="B162" t="inlineStr">
        <is>
          <t>Isosource Energy Fibre 500 ml</t>
        </is>
      </c>
      <c r="C162" t="inlineStr">
        <is>
          <t>route</t>
        </is>
      </c>
      <c r="D162" s="7" t="inlineStr">
        <is>
          <t>PASS</t>
        </is>
      </c>
      <c r="E162" t="inlineStr">
        <is>
          <t>enteral</t>
        </is>
      </c>
      <c r="F162" t="inlineStr">
        <is>
          <t>enteral</t>
        </is>
      </c>
      <c r="G162" t="inlineStr"/>
    </row>
    <row r="163">
      <c r="A163" t="inlineStr">
        <is>
          <t>72</t>
        </is>
      </c>
      <c r="B163" t="inlineStr">
        <is>
          <t>Isosource Energy Fibre 500 ml</t>
        </is>
      </c>
      <c r="C163" t="inlineStr">
        <is>
          <t>volume</t>
        </is>
      </c>
      <c r="D163" s="7" t="inlineStr">
        <is>
          <t>PASS</t>
        </is>
      </c>
      <c r="E163" t="inlineStr">
        <is>
          <t>500.0 ml</t>
        </is>
      </c>
      <c r="F163">
        <f> 500.0 ml</f>
        <v/>
      </c>
      <c r="G163" t="inlineStr"/>
    </row>
    <row r="164">
      <c r="A164" t="inlineStr">
        <is>
          <t>72</t>
        </is>
      </c>
      <c r="B164" t="inlineStr">
        <is>
          <t>Novasource GI Advance 500 ml</t>
        </is>
      </c>
      <c r="C164" t="inlineStr">
        <is>
          <t>energy</t>
        </is>
      </c>
      <c r="D164" s="7" t="inlineStr">
        <is>
          <t>PASS</t>
        </is>
      </c>
      <c r="E164" t="inlineStr">
        <is>
          <t>155.0 kcal/100ml</t>
        </is>
      </c>
      <c r="F164">
        <f> 150.0 kcal/100ml</f>
        <v/>
      </c>
      <c r="G164" t="inlineStr"/>
    </row>
    <row r="165">
      <c r="A165" t="inlineStr">
        <is>
          <t>72</t>
        </is>
      </c>
      <c r="B165" t="inlineStr">
        <is>
          <t>Novasource GI Advance 500 ml</t>
        </is>
      </c>
      <c r="C165" t="inlineStr">
        <is>
          <t>contains_fiber</t>
        </is>
      </c>
      <c r="D165" s="7" t="inlineStr">
        <is>
          <t>PASS</t>
        </is>
      </c>
      <c r="E165" t="inlineStr">
        <is>
          <t>fiber=2.2 g/100ml</t>
        </is>
      </c>
      <c r="F165" t="inlineStr">
        <is>
          <t>contains fiber</t>
        </is>
      </c>
      <c r="G165" t="inlineStr"/>
    </row>
    <row r="166">
      <c r="A166" t="inlineStr">
        <is>
          <t>72</t>
        </is>
      </c>
      <c r="B166" t="inlineStr">
        <is>
          <t>Novasource GI Advance 500 ml</t>
        </is>
      </c>
      <c r="C166" t="inlineStr">
        <is>
          <t>nutritionally_complete</t>
        </is>
      </c>
      <c r="D166" s="8" t="inlineStr">
        <is>
          <t>UNKNOWN</t>
        </is>
      </c>
      <c r="E166" t="inlineStr">
        <is>
          <t>N/A</t>
        </is>
      </c>
      <c r="F166" t="inlineStr">
        <is>
          <t>True</t>
        </is>
      </c>
      <c r="G166" t="inlineStr">
        <is>
          <t>Cannot determine 'nutritionally_complete' for this product</t>
        </is>
      </c>
    </row>
    <row r="167">
      <c r="A167" t="inlineStr">
        <is>
          <t>72</t>
        </is>
      </c>
      <c r="B167" t="inlineStr">
        <is>
          <t>Novasource GI Advance 500 ml</t>
        </is>
      </c>
      <c r="C167" t="inlineStr">
        <is>
          <t>formulation</t>
        </is>
      </c>
      <c r="D167" s="7" t="inlineStr">
        <is>
          <t>PASS</t>
        </is>
      </c>
      <c r="E167" t="inlineStr">
        <is>
          <t>liquid</t>
        </is>
      </c>
      <c r="F167" t="inlineStr">
        <is>
          <t>liquid</t>
        </is>
      </c>
      <c r="G167" t="inlineStr"/>
    </row>
    <row r="168">
      <c r="A168" t="inlineStr">
        <is>
          <t>72</t>
        </is>
      </c>
      <c r="B168" t="inlineStr">
        <is>
          <t>Novasource GI Advance 500 ml</t>
        </is>
      </c>
      <c r="C168" t="inlineStr">
        <is>
          <t>route</t>
        </is>
      </c>
      <c r="D168" s="7" t="inlineStr">
        <is>
          <t>PASS</t>
        </is>
      </c>
      <c r="E168" t="inlineStr">
        <is>
          <t>enteral</t>
        </is>
      </c>
      <c r="F168" t="inlineStr">
        <is>
          <t>enteral</t>
        </is>
      </c>
      <c r="G168" t="inlineStr"/>
    </row>
    <row r="169">
      <c r="A169" t="inlineStr">
        <is>
          <t>72</t>
        </is>
      </c>
      <c r="B169" t="inlineStr">
        <is>
          <t>Novasource GI Advance 500 ml</t>
        </is>
      </c>
      <c r="C169" t="inlineStr">
        <is>
          <t>volume</t>
        </is>
      </c>
      <c r="D169" s="7" t="inlineStr">
        <is>
          <t>PASS</t>
        </is>
      </c>
      <c r="E169" t="inlineStr">
        <is>
          <t>500.0 ml</t>
        </is>
      </c>
      <c r="F169">
        <f> 500.0 ml</f>
        <v/>
      </c>
      <c r="G169" t="inlineStr"/>
    </row>
    <row r="170">
      <c r="A170" t="inlineStr">
        <is>
          <t>72</t>
        </is>
      </c>
      <c r="B170" t="inlineStr">
        <is>
          <t>Peptamen Junior Advance 500 ml</t>
        </is>
      </c>
      <c r="C170" t="inlineStr">
        <is>
          <t>energy</t>
        </is>
      </c>
      <c r="D170" s="7" t="inlineStr">
        <is>
          <t>PASS</t>
        </is>
      </c>
      <c r="E170" t="inlineStr">
        <is>
          <t>151.0 kcal/100ml</t>
        </is>
      </c>
      <c r="F170">
        <f> 150.0 kcal/100ml</f>
        <v/>
      </c>
      <c r="G170" t="inlineStr"/>
    </row>
    <row r="171">
      <c r="A171" t="inlineStr">
        <is>
          <t>72</t>
        </is>
      </c>
      <c r="B171" t="inlineStr">
        <is>
          <t>Peptamen Junior Advance 500 ml</t>
        </is>
      </c>
      <c r="C171" t="inlineStr">
        <is>
          <t>contains_fiber</t>
        </is>
      </c>
      <c r="D171" s="7" t="inlineStr">
        <is>
          <t>PASS</t>
        </is>
      </c>
      <c r="E171" t="inlineStr">
        <is>
          <t>fiber=0.7 g/100ml</t>
        </is>
      </c>
      <c r="F171" t="inlineStr">
        <is>
          <t>contains fiber</t>
        </is>
      </c>
      <c r="G171" t="inlineStr"/>
    </row>
    <row r="172">
      <c r="A172" t="inlineStr">
        <is>
          <t>72</t>
        </is>
      </c>
      <c r="B172" t="inlineStr">
        <is>
          <t>Peptamen Junior Advance 500 ml</t>
        </is>
      </c>
      <c r="C172" t="inlineStr">
        <is>
          <t>nutritionally_complete</t>
        </is>
      </c>
      <c r="D172" s="8" t="inlineStr">
        <is>
          <t>UNKNOWN</t>
        </is>
      </c>
      <c r="E172" t="inlineStr">
        <is>
          <t>N/A</t>
        </is>
      </c>
      <c r="F172" t="inlineStr">
        <is>
          <t>True</t>
        </is>
      </c>
      <c r="G172" t="inlineStr">
        <is>
          <t>Cannot determine 'nutritionally_complete' for this product</t>
        </is>
      </c>
    </row>
    <row r="173">
      <c r="A173" t="inlineStr">
        <is>
          <t>72</t>
        </is>
      </c>
      <c r="B173" t="inlineStr">
        <is>
          <t>Peptamen Junior Advance 500 ml</t>
        </is>
      </c>
      <c r="C173" t="inlineStr">
        <is>
          <t>formulation</t>
        </is>
      </c>
      <c r="D173" s="7" t="inlineStr">
        <is>
          <t>PASS</t>
        </is>
      </c>
      <c r="E173" t="inlineStr">
        <is>
          <t>liquid</t>
        </is>
      </c>
      <c r="F173" t="inlineStr">
        <is>
          <t>liquid</t>
        </is>
      </c>
      <c r="G173" t="inlineStr"/>
    </row>
    <row r="174">
      <c r="A174" t="inlineStr">
        <is>
          <t>72</t>
        </is>
      </c>
      <c r="B174" t="inlineStr">
        <is>
          <t>Peptamen Junior Advance 500 ml</t>
        </is>
      </c>
      <c r="C174" t="inlineStr">
        <is>
          <t>route</t>
        </is>
      </c>
      <c r="D174" s="7" t="inlineStr">
        <is>
          <t>PASS</t>
        </is>
      </c>
      <c r="E174" t="inlineStr">
        <is>
          <t>enteral</t>
        </is>
      </c>
      <c r="F174" t="inlineStr">
        <is>
          <t>enteral</t>
        </is>
      </c>
      <c r="G174" t="inlineStr"/>
    </row>
    <row r="175">
      <c r="A175" t="inlineStr">
        <is>
          <t>72</t>
        </is>
      </c>
      <c r="B175" t="inlineStr">
        <is>
          <t>Peptamen Junior Advance 500 ml</t>
        </is>
      </c>
      <c r="C175" t="inlineStr">
        <is>
          <t>volume</t>
        </is>
      </c>
      <c r="D175" s="7" t="inlineStr">
        <is>
          <t>PASS</t>
        </is>
      </c>
      <c r="E175" t="inlineStr">
        <is>
          <t>500.0 ml</t>
        </is>
      </c>
      <c r="F175">
        <f> 500.0 ml</f>
        <v/>
      </c>
      <c r="G175" t="inlineStr"/>
    </row>
    <row r="176">
      <c r="A176" t="inlineStr">
        <is>
          <t>73</t>
        </is>
      </c>
      <c r="B176" t="inlineStr">
        <is>
          <t>Isosource Standard Fibre 1000 ml</t>
        </is>
      </c>
      <c r="C176" t="inlineStr">
        <is>
          <t>energy</t>
        </is>
      </c>
      <c r="D176" s="9" t="inlineStr">
        <is>
          <t>FAIL</t>
        </is>
      </c>
      <c r="E176" t="inlineStr">
        <is>
          <t>103.0 kcal/100ml</t>
        </is>
      </c>
      <c r="F176">
        <f> 150.0 kcal/100ml</f>
        <v/>
      </c>
      <c r="G176" t="inlineStr">
        <is>
          <t>103.0 does not satisfy = 150.0</t>
        </is>
      </c>
    </row>
    <row r="177">
      <c r="A177" t="inlineStr">
        <is>
          <t>73</t>
        </is>
      </c>
      <c r="B177" t="inlineStr">
        <is>
          <t>Isosource Standard Fibre 1000 ml</t>
        </is>
      </c>
      <c r="C177" t="inlineStr">
        <is>
          <t>contains_fiber</t>
        </is>
      </c>
      <c r="D177" s="7" t="inlineStr">
        <is>
          <t>PASS</t>
        </is>
      </c>
      <c r="E177" t="inlineStr">
        <is>
          <t>fiber=1.5 g/100ml</t>
        </is>
      </c>
      <c r="F177" t="inlineStr">
        <is>
          <t>contains fiber</t>
        </is>
      </c>
      <c r="G177" t="inlineStr"/>
    </row>
    <row r="178">
      <c r="A178" t="inlineStr">
        <is>
          <t>73</t>
        </is>
      </c>
      <c r="B178" t="inlineStr">
        <is>
          <t>Isosource Standard Fibre 1000 ml</t>
        </is>
      </c>
      <c r="C178" t="inlineStr">
        <is>
          <t>nutritionally_complete</t>
        </is>
      </c>
      <c r="D178" s="8" t="inlineStr">
        <is>
          <t>UNKNOWN</t>
        </is>
      </c>
      <c r="E178" t="inlineStr">
        <is>
          <t>N/A</t>
        </is>
      </c>
      <c r="F178" t="inlineStr">
        <is>
          <t>True</t>
        </is>
      </c>
      <c r="G178" t="inlineStr">
        <is>
          <t>Cannot determine 'nutritionally_complete' for this product</t>
        </is>
      </c>
    </row>
    <row r="179">
      <c r="A179" t="inlineStr">
        <is>
          <t>73</t>
        </is>
      </c>
      <c r="B179" t="inlineStr">
        <is>
          <t>Isosource Standard Fibre 1000 ml</t>
        </is>
      </c>
      <c r="C179" t="inlineStr">
        <is>
          <t>formulation</t>
        </is>
      </c>
      <c r="D179" s="7" t="inlineStr">
        <is>
          <t>PASS</t>
        </is>
      </c>
      <c r="E179" t="inlineStr">
        <is>
          <t>liquid</t>
        </is>
      </c>
      <c r="F179" t="inlineStr">
        <is>
          <t>liquid</t>
        </is>
      </c>
      <c r="G179" t="inlineStr"/>
    </row>
    <row r="180">
      <c r="A180" t="inlineStr">
        <is>
          <t>73</t>
        </is>
      </c>
      <c r="B180" t="inlineStr">
        <is>
          <t>Isosource Standard Fibre 1000 ml</t>
        </is>
      </c>
      <c r="C180" t="inlineStr">
        <is>
          <t>route</t>
        </is>
      </c>
      <c r="D180" s="7" t="inlineStr">
        <is>
          <t>PASS</t>
        </is>
      </c>
      <c r="E180" t="inlineStr">
        <is>
          <t>enteral</t>
        </is>
      </c>
      <c r="F180" t="inlineStr">
        <is>
          <t>enteral</t>
        </is>
      </c>
      <c r="G180" t="inlineStr"/>
    </row>
    <row r="181">
      <c r="A181" t="inlineStr">
        <is>
          <t>73</t>
        </is>
      </c>
      <c r="B181" t="inlineStr">
        <is>
          <t>Isosource Standard Fibre 1000 ml</t>
        </is>
      </c>
      <c r="C181" t="inlineStr">
        <is>
          <t>volume</t>
        </is>
      </c>
      <c r="D181" s="7" t="inlineStr">
        <is>
          <t>PASS</t>
        </is>
      </c>
      <c r="E181" t="inlineStr">
        <is>
          <t>1000.0 ml</t>
        </is>
      </c>
      <c r="F181">
        <f> 1000.0 ml</f>
        <v/>
      </c>
      <c r="G181" t="inlineStr"/>
    </row>
    <row r="182">
      <c r="A182" t="inlineStr">
        <is>
          <t>73</t>
        </is>
      </c>
      <c r="B182" t="inlineStr">
        <is>
          <t>Isosource Energy Fibre 500 ml</t>
        </is>
      </c>
      <c r="C182" t="inlineStr">
        <is>
          <t>energy</t>
        </is>
      </c>
      <c r="D182" s="7" t="inlineStr">
        <is>
          <t>PASS</t>
        </is>
      </c>
      <c r="E182" t="inlineStr">
        <is>
          <t>160.0 kcal/100ml</t>
        </is>
      </c>
      <c r="F182">
        <f> 150.0 kcal/100ml</f>
        <v/>
      </c>
      <c r="G182" t="inlineStr"/>
    </row>
    <row r="183">
      <c r="A183" t="inlineStr">
        <is>
          <t>73</t>
        </is>
      </c>
      <c r="B183" t="inlineStr">
        <is>
          <t>Isosource Energy Fibre 500 ml</t>
        </is>
      </c>
      <c r="C183" t="inlineStr">
        <is>
          <t>contains_fiber</t>
        </is>
      </c>
      <c r="D183" s="7" t="inlineStr">
        <is>
          <t>PASS</t>
        </is>
      </c>
      <c r="E183" t="inlineStr">
        <is>
          <t>fiber=1.5 g/100ml</t>
        </is>
      </c>
      <c r="F183" t="inlineStr">
        <is>
          <t>contains fiber</t>
        </is>
      </c>
      <c r="G183" t="inlineStr"/>
    </row>
    <row r="184">
      <c r="A184" t="inlineStr">
        <is>
          <t>73</t>
        </is>
      </c>
      <c r="B184" t="inlineStr">
        <is>
          <t>Isosource Energy Fibre 500 ml</t>
        </is>
      </c>
      <c r="C184" t="inlineStr">
        <is>
          <t>nutritionally_complete</t>
        </is>
      </c>
      <c r="D184" s="8" t="inlineStr">
        <is>
          <t>UNKNOWN</t>
        </is>
      </c>
      <c r="E184" t="inlineStr">
        <is>
          <t>N/A</t>
        </is>
      </c>
      <c r="F184" t="inlineStr">
        <is>
          <t>True</t>
        </is>
      </c>
      <c r="G184" t="inlineStr">
        <is>
          <t>Cannot determine 'nutritionally_complete' for this product</t>
        </is>
      </c>
    </row>
    <row r="185">
      <c r="A185" t="inlineStr">
        <is>
          <t>73</t>
        </is>
      </c>
      <c r="B185" t="inlineStr">
        <is>
          <t>Isosource Energy Fibre 500 ml</t>
        </is>
      </c>
      <c r="C185" t="inlineStr">
        <is>
          <t>formulation</t>
        </is>
      </c>
      <c r="D185" s="7" t="inlineStr">
        <is>
          <t>PASS</t>
        </is>
      </c>
      <c r="E185" t="inlineStr">
        <is>
          <t>liquid</t>
        </is>
      </c>
      <c r="F185" t="inlineStr">
        <is>
          <t>liquid</t>
        </is>
      </c>
      <c r="G185" t="inlineStr"/>
    </row>
    <row r="186">
      <c r="A186" t="inlineStr">
        <is>
          <t>73</t>
        </is>
      </c>
      <c r="B186" t="inlineStr">
        <is>
          <t>Isosource Energy Fibre 500 ml</t>
        </is>
      </c>
      <c r="C186" t="inlineStr">
        <is>
          <t>route</t>
        </is>
      </c>
      <c r="D186" s="7" t="inlineStr">
        <is>
          <t>PASS</t>
        </is>
      </c>
      <c r="E186" t="inlineStr">
        <is>
          <t>enteral</t>
        </is>
      </c>
      <c r="F186" t="inlineStr">
        <is>
          <t>enteral</t>
        </is>
      </c>
      <c r="G186" t="inlineStr"/>
    </row>
    <row r="187">
      <c r="A187" t="inlineStr">
        <is>
          <t>73</t>
        </is>
      </c>
      <c r="B187" t="inlineStr">
        <is>
          <t>Isosource Energy Fibre 500 ml</t>
        </is>
      </c>
      <c r="C187" t="inlineStr">
        <is>
          <t>volume</t>
        </is>
      </c>
      <c r="D187" s="9" t="inlineStr">
        <is>
          <t>FAIL</t>
        </is>
      </c>
      <c r="E187" t="inlineStr">
        <is>
          <t>500.0 ml</t>
        </is>
      </c>
      <c r="F187">
        <f> 1000.0 ml</f>
        <v/>
      </c>
      <c r="G187" t="inlineStr">
        <is>
          <t>500.0 ml != 1000.0 ml</t>
        </is>
      </c>
    </row>
    <row r="188">
      <c r="A188" t="inlineStr">
        <is>
          <t>73</t>
        </is>
      </c>
      <c r="B188" t="inlineStr">
        <is>
          <t>Novasource GI Advance 500 ml</t>
        </is>
      </c>
      <c r="C188" t="inlineStr">
        <is>
          <t>energy</t>
        </is>
      </c>
      <c r="D188" s="7" t="inlineStr">
        <is>
          <t>PASS</t>
        </is>
      </c>
      <c r="E188" t="inlineStr">
        <is>
          <t>155.0 kcal/100ml</t>
        </is>
      </c>
      <c r="F188">
        <f> 150.0 kcal/100ml</f>
        <v/>
      </c>
      <c r="G188" t="inlineStr"/>
    </row>
    <row r="189">
      <c r="A189" t="inlineStr">
        <is>
          <t>73</t>
        </is>
      </c>
      <c r="B189" t="inlineStr">
        <is>
          <t>Novasource GI Advance 500 ml</t>
        </is>
      </c>
      <c r="C189" t="inlineStr">
        <is>
          <t>contains_fiber</t>
        </is>
      </c>
      <c r="D189" s="7" t="inlineStr">
        <is>
          <t>PASS</t>
        </is>
      </c>
      <c r="E189" t="inlineStr">
        <is>
          <t>fiber=2.2 g/100ml</t>
        </is>
      </c>
      <c r="F189" t="inlineStr">
        <is>
          <t>contains fiber</t>
        </is>
      </c>
      <c r="G189" t="inlineStr"/>
    </row>
    <row r="190">
      <c r="A190" t="inlineStr">
        <is>
          <t>73</t>
        </is>
      </c>
      <c r="B190" t="inlineStr">
        <is>
          <t>Novasource GI Advance 500 ml</t>
        </is>
      </c>
      <c r="C190" t="inlineStr">
        <is>
          <t>nutritionally_complete</t>
        </is>
      </c>
      <c r="D190" s="8" t="inlineStr">
        <is>
          <t>UNKNOWN</t>
        </is>
      </c>
      <c r="E190" t="inlineStr">
        <is>
          <t>N/A</t>
        </is>
      </c>
      <c r="F190" t="inlineStr">
        <is>
          <t>True</t>
        </is>
      </c>
      <c r="G190" t="inlineStr">
        <is>
          <t>Cannot determine 'nutritionally_complete' for this product</t>
        </is>
      </c>
    </row>
    <row r="191">
      <c r="A191" t="inlineStr">
        <is>
          <t>73</t>
        </is>
      </c>
      <c r="B191" t="inlineStr">
        <is>
          <t>Novasource GI Advance 500 ml</t>
        </is>
      </c>
      <c r="C191" t="inlineStr">
        <is>
          <t>formulation</t>
        </is>
      </c>
      <c r="D191" s="7" t="inlineStr">
        <is>
          <t>PASS</t>
        </is>
      </c>
      <c r="E191" t="inlineStr">
        <is>
          <t>liquid</t>
        </is>
      </c>
      <c r="F191" t="inlineStr">
        <is>
          <t>liquid</t>
        </is>
      </c>
      <c r="G191" t="inlineStr"/>
    </row>
    <row r="192">
      <c r="A192" t="inlineStr">
        <is>
          <t>73</t>
        </is>
      </c>
      <c r="B192" t="inlineStr">
        <is>
          <t>Novasource GI Advance 500 ml</t>
        </is>
      </c>
      <c r="C192" t="inlineStr">
        <is>
          <t>route</t>
        </is>
      </c>
      <c r="D192" s="7" t="inlineStr">
        <is>
          <t>PASS</t>
        </is>
      </c>
      <c r="E192" t="inlineStr">
        <is>
          <t>enteral</t>
        </is>
      </c>
      <c r="F192" t="inlineStr">
        <is>
          <t>enteral</t>
        </is>
      </c>
      <c r="G192" t="inlineStr"/>
    </row>
    <row r="193">
      <c r="A193" t="inlineStr">
        <is>
          <t>73</t>
        </is>
      </c>
      <c r="B193" t="inlineStr">
        <is>
          <t>Novasource GI Advance 500 ml</t>
        </is>
      </c>
      <c r="C193" t="inlineStr">
        <is>
          <t>volume</t>
        </is>
      </c>
      <c r="D193" s="9" t="inlineStr">
        <is>
          <t>FAIL</t>
        </is>
      </c>
      <c r="E193" t="inlineStr">
        <is>
          <t>500.0 ml</t>
        </is>
      </c>
      <c r="F193">
        <f> 1000.0 ml</f>
        <v/>
      </c>
      <c r="G193" t="inlineStr">
        <is>
          <t>500.0 ml != 1000.0 ml</t>
        </is>
      </c>
    </row>
    <row r="194">
      <c r="A194" t="inlineStr">
        <is>
          <t>74</t>
        </is>
      </c>
      <c r="B194" t="inlineStr">
        <is>
          <t>Resource Diabet Plus vanilla 200ml</t>
        </is>
      </c>
      <c r="C194" t="inlineStr">
        <is>
          <t>energy</t>
        </is>
      </c>
      <c r="D194" s="7" t="inlineStr">
        <is>
          <t>PASS</t>
        </is>
      </c>
      <c r="E194" t="inlineStr">
        <is>
          <t>160.0 kcal/100ml</t>
        </is>
      </c>
      <c r="F194">
        <f> 150.0 kcal/100ml</f>
        <v/>
      </c>
      <c r="G194" t="inlineStr"/>
    </row>
    <row r="195">
      <c r="A195" t="inlineStr">
        <is>
          <t>74</t>
        </is>
      </c>
      <c r="B195" t="inlineStr">
        <is>
          <t>Resource Diabet Plus vanilla 200ml</t>
        </is>
      </c>
      <c r="C195" t="inlineStr">
        <is>
          <t>protein</t>
        </is>
      </c>
      <c r="D195" s="7" t="inlineStr">
        <is>
          <t>PASS</t>
        </is>
      </c>
      <c r="E195" t="inlineStr">
        <is>
          <t>9.0 g/100ml</t>
        </is>
      </c>
      <c r="F195">
        <f> 10.0 g/100ml</f>
        <v/>
      </c>
      <c r="G195" t="inlineStr"/>
    </row>
    <row r="196">
      <c r="A196" t="inlineStr">
        <is>
          <t>74</t>
        </is>
      </c>
      <c r="B196" t="inlineStr">
        <is>
          <t>Resource Diabet Plus vanilla 200ml</t>
        </is>
      </c>
      <c r="C196" t="inlineStr">
        <is>
          <t>fat</t>
        </is>
      </c>
      <c r="D196" s="7" t="inlineStr">
        <is>
          <t>PASS</t>
        </is>
      </c>
      <c r="E196" t="inlineStr">
        <is>
          <t>6.3 g/100ml</t>
        </is>
      </c>
      <c r="F196">
        <f> 6.7 g/100ml</f>
        <v/>
      </c>
      <c r="G196" t="inlineStr"/>
    </row>
    <row r="197">
      <c r="A197" t="inlineStr">
        <is>
          <t>74</t>
        </is>
      </c>
      <c r="B197" t="inlineStr">
        <is>
          <t>Resource Diabet Plus vanilla 200ml</t>
        </is>
      </c>
      <c r="C197" t="inlineStr">
        <is>
          <t>carbohydrates</t>
        </is>
      </c>
      <c r="D197" s="9" t="inlineStr">
        <is>
          <t>FAIL</t>
        </is>
      </c>
      <c r="E197" t="inlineStr">
        <is>
          <t>15.7 g/100ml</t>
        </is>
      </c>
      <c r="F197">
        <f> 11.6 g/100ml</f>
        <v/>
      </c>
      <c r="G197" t="inlineStr">
        <is>
          <t>15.7 does not satisfy = 11.6</t>
        </is>
      </c>
    </row>
    <row r="198">
      <c r="A198" t="inlineStr">
        <is>
          <t>74</t>
        </is>
      </c>
      <c r="B198" t="inlineStr">
        <is>
          <t>Resource Diabet Plus vanilla 200ml</t>
        </is>
      </c>
      <c r="C198" t="inlineStr">
        <is>
          <t>contains_fiber</t>
        </is>
      </c>
      <c r="D198" s="7" t="inlineStr">
        <is>
          <t>PASS</t>
        </is>
      </c>
      <c r="E198" t="inlineStr">
        <is>
          <t>fiber=2.5 g/100ml</t>
        </is>
      </c>
      <c r="F198" t="inlineStr">
        <is>
          <t>contains fiber</t>
        </is>
      </c>
      <c r="G198" t="inlineStr"/>
    </row>
    <row r="199">
      <c r="A199" t="inlineStr">
        <is>
          <t>74</t>
        </is>
      </c>
      <c r="B199" t="inlineStr">
        <is>
          <t>Resource Diabet Plus vanilla 200ml</t>
        </is>
      </c>
      <c r="C199" t="inlineStr">
        <is>
          <t>nutritionally_complete</t>
        </is>
      </c>
      <c r="D199" s="8" t="inlineStr">
        <is>
          <t>UNKNOWN</t>
        </is>
      </c>
      <c r="E199" t="inlineStr">
        <is>
          <t>N/A</t>
        </is>
      </c>
      <c r="F199" t="inlineStr">
        <is>
          <t>True</t>
        </is>
      </c>
      <c r="G199" t="inlineStr">
        <is>
          <t>Cannot determine 'nutritionally_complete' for this product</t>
        </is>
      </c>
    </row>
    <row r="200">
      <c r="A200" t="inlineStr">
        <is>
          <t>74</t>
        </is>
      </c>
      <c r="B200" t="inlineStr">
        <is>
          <t>Resource Diabet Plus vanilla 200ml</t>
        </is>
      </c>
      <c r="C200" t="inlineStr">
        <is>
          <t>formulation</t>
        </is>
      </c>
      <c r="D200" s="7" t="inlineStr">
        <is>
          <t>PASS</t>
        </is>
      </c>
      <c r="E200" t="inlineStr">
        <is>
          <t>liquid</t>
        </is>
      </c>
      <c r="F200" t="inlineStr">
        <is>
          <t>liquid</t>
        </is>
      </c>
      <c r="G200" t="inlineStr"/>
    </row>
    <row r="201">
      <c r="A201" t="inlineStr">
        <is>
          <t>74</t>
        </is>
      </c>
      <c r="B201" t="inlineStr">
        <is>
          <t>Resource Diabet Plus vanilla 200ml</t>
        </is>
      </c>
      <c r="C201" t="inlineStr">
        <is>
          <t>route</t>
        </is>
      </c>
      <c r="D201" s="9" t="inlineStr">
        <is>
          <t>FAIL</t>
        </is>
      </c>
      <c r="E201" t="inlineStr">
        <is>
          <t>oral</t>
        </is>
      </c>
      <c r="F201" t="inlineStr">
        <is>
          <t>enteral</t>
        </is>
      </c>
      <c r="G201" t="inlineStr">
        <is>
          <t>'oral' != 'enteral'</t>
        </is>
      </c>
    </row>
    <row r="202">
      <c r="A202" t="inlineStr">
        <is>
          <t>74</t>
        </is>
      </c>
      <c r="B202" t="inlineStr">
        <is>
          <t>Resource Diabet Plus vanilla 200ml</t>
        </is>
      </c>
      <c r="C202" t="inlineStr">
        <is>
          <t>volume</t>
        </is>
      </c>
      <c r="D202" s="7" t="inlineStr">
        <is>
          <t>PASS</t>
        </is>
      </c>
      <c r="E202" t="inlineStr">
        <is>
          <t>200.0 ml</t>
        </is>
      </c>
      <c r="F202">
        <f> 200.0 ml</f>
        <v/>
      </c>
      <c r="G202" t="inlineStr"/>
    </row>
    <row r="203">
      <c r="A203" t="inlineStr">
        <is>
          <t>74</t>
        </is>
      </c>
      <c r="B203" t="inlineStr">
        <is>
          <t>Resource Diabet Plus strawberry 200ml</t>
        </is>
      </c>
      <c r="C203" t="inlineStr">
        <is>
          <t>energy</t>
        </is>
      </c>
      <c r="D203" s="7" t="inlineStr">
        <is>
          <t>PASS</t>
        </is>
      </c>
      <c r="E203" t="inlineStr">
        <is>
          <t>160.0 kcal/100ml</t>
        </is>
      </c>
      <c r="F203">
        <f> 150.0 kcal/100ml</f>
        <v/>
      </c>
      <c r="G203" t="inlineStr"/>
    </row>
    <row r="204">
      <c r="A204" t="inlineStr">
        <is>
          <t>74</t>
        </is>
      </c>
      <c r="B204" t="inlineStr">
        <is>
          <t>Resource Diabet Plus strawberry 200ml</t>
        </is>
      </c>
      <c r="C204" t="inlineStr">
        <is>
          <t>protein</t>
        </is>
      </c>
      <c r="D204" s="7" t="inlineStr">
        <is>
          <t>PASS</t>
        </is>
      </c>
      <c r="E204" t="inlineStr">
        <is>
          <t>9.0 g/100ml</t>
        </is>
      </c>
      <c r="F204">
        <f> 10.0 g/100ml</f>
        <v/>
      </c>
      <c r="G204" t="inlineStr"/>
    </row>
    <row r="205">
      <c r="A205" t="inlineStr">
        <is>
          <t>74</t>
        </is>
      </c>
      <c r="B205" t="inlineStr">
        <is>
          <t>Resource Diabet Plus strawberry 200ml</t>
        </is>
      </c>
      <c r="C205" t="inlineStr">
        <is>
          <t>fat</t>
        </is>
      </c>
      <c r="D205" s="7" t="inlineStr">
        <is>
          <t>PASS</t>
        </is>
      </c>
      <c r="E205" t="inlineStr">
        <is>
          <t>6.3 g/100ml</t>
        </is>
      </c>
      <c r="F205">
        <f> 6.7 g/100ml</f>
        <v/>
      </c>
      <c r="G205" t="inlineStr"/>
    </row>
    <row r="206">
      <c r="A206" t="inlineStr">
        <is>
          <t>74</t>
        </is>
      </c>
      <c r="B206" t="inlineStr">
        <is>
          <t>Resource Diabet Plus strawberry 200ml</t>
        </is>
      </c>
      <c r="C206" t="inlineStr">
        <is>
          <t>carbohydrates</t>
        </is>
      </c>
      <c r="D206" s="9" t="inlineStr">
        <is>
          <t>FAIL</t>
        </is>
      </c>
      <c r="E206" t="inlineStr">
        <is>
          <t>15.7 g/100ml</t>
        </is>
      </c>
      <c r="F206">
        <f> 11.6 g/100ml</f>
        <v/>
      </c>
      <c r="G206" t="inlineStr">
        <is>
          <t>15.7 does not satisfy = 11.6</t>
        </is>
      </c>
    </row>
    <row r="207">
      <c r="A207" t="inlineStr">
        <is>
          <t>74</t>
        </is>
      </c>
      <c r="B207" t="inlineStr">
        <is>
          <t>Resource Diabet Plus strawberry 200ml</t>
        </is>
      </c>
      <c r="C207" t="inlineStr">
        <is>
          <t>contains_fiber</t>
        </is>
      </c>
      <c r="D207" s="7" t="inlineStr">
        <is>
          <t>PASS</t>
        </is>
      </c>
      <c r="E207" t="inlineStr">
        <is>
          <t>fiber=2.5 g/100ml</t>
        </is>
      </c>
      <c r="F207" t="inlineStr">
        <is>
          <t>contains fiber</t>
        </is>
      </c>
      <c r="G207" t="inlineStr"/>
    </row>
    <row r="208">
      <c r="A208" t="inlineStr">
        <is>
          <t>74</t>
        </is>
      </c>
      <c r="B208" t="inlineStr">
        <is>
          <t>Resource Diabet Plus strawberry 200ml</t>
        </is>
      </c>
      <c r="C208" t="inlineStr">
        <is>
          <t>nutritionally_complete</t>
        </is>
      </c>
      <c r="D208" s="8" t="inlineStr">
        <is>
          <t>UNKNOWN</t>
        </is>
      </c>
      <c r="E208" t="inlineStr">
        <is>
          <t>N/A</t>
        </is>
      </c>
      <c r="F208" t="inlineStr">
        <is>
          <t>True</t>
        </is>
      </c>
      <c r="G208" t="inlineStr">
        <is>
          <t>Cannot determine 'nutritionally_complete' for this product</t>
        </is>
      </c>
    </row>
    <row r="209">
      <c r="A209" t="inlineStr">
        <is>
          <t>74</t>
        </is>
      </c>
      <c r="B209" t="inlineStr">
        <is>
          <t>Resource Diabet Plus strawberry 200ml</t>
        </is>
      </c>
      <c r="C209" t="inlineStr">
        <is>
          <t>formulation</t>
        </is>
      </c>
      <c r="D209" s="7" t="inlineStr">
        <is>
          <t>PASS</t>
        </is>
      </c>
      <c r="E209" t="inlineStr">
        <is>
          <t>liquid</t>
        </is>
      </c>
      <c r="F209" t="inlineStr">
        <is>
          <t>liquid</t>
        </is>
      </c>
      <c r="G209" t="inlineStr"/>
    </row>
    <row r="210">
      <c r="A210" t="inlineStr">
        <is>
          <t>74</t>
        </is>
      </c>
      <c r="B210" t="inlineStr">
        <is>
          <t>Resource Diabet Plus strawberry 200ml</t>
        </is>
      </c>
      <c r="C210" t="inlineStr">
        <is>
          <t>route</t>
        </is>
      </c>
      <c r="D210" s="9" t="inlineStr">
        <is>
          <t>FAIL</t>
        </is>
      </c>
      <c r="E210" t="inlineStr">
        <is>
          <t>oral</t>
        </is>
      </c>
      <c r="F210" t="inlineStr">
        <is>
          <t>enteral</t>
        </is>
      </c>
      <c r="G210" t="inlineStr">
        <is>
          <t>'oral' != 'enteral'</t>
        </is>
      </c>
    </row>
    <row r="211">
      <c r="A211" t="inlineStr">
        <is>
          <t>74</t>
        </is>
      </c>
      <c r="B211" t="inlineStr">
        <is>
          <t>Resource Diabet Plus strawberry 200ml</t>
        </is>
      </c>
      <c r="C211" t="inlineStr">
        <is>
          <t>volume</t>
        </is>
      </c>
      <c r="D211" s="7" t="inlineStr">
        <is>
          <t>PASS</t>
        </is>
      </c>
      <c r="E211" t="inlineStr">
        <is>
          <t>200.0 ml</t>
        </is>
      </c>
      <c r="F211">
        <f> 200.0 ml</f>
        <v/>
      </c>
      <c r="G211" t="inlineStr"/>
    </row>
    <row r="212">
      <c r="A212" t="inlineStr">
        <is>
          <t>74</t>
        </is>
      </c>
      <c r="B212" t="inlineStr">
        <is>
          <t>Isosource 2.0 Protein Fibre 500 ml</t>
        </is>
      </c>
      <c r="C212" t="inlineStr">
        <is>
          <t>energy</t>
        </is>
      </c>
      <c r="D212" s="9" t="inlineStr">
        <is>
          <t>FAIL</t>
        </is>
      </c>
      <c r="E212" t="inlineStr">
        <is>
          <t>200.0 kcal/100ml</t>
        </is>
      </c>
      <c r="F212">
        <f> 150.0 kcal/100ml</f>
        <v/>
      </c>
      <c r="G212" t="inlineStr">
        <is>
          <t>200.0 does not satisfy = 150.0</t>
        </is>
      </c>
    </row>
    <row r="213">
      <c r="A213" t="inlineStr">
        <is>
          <t>74</t>
        </is>
      </c>
      <c r="B213" t="inlineStr">
        <is>
          <t>Isosource 2.0 Protein Fibre 500 ml</t>
        </is>
      </c>
      <c r="C213" t="inlineStr">
        <is>
          <t>protein</t>
        </is>
      </c>
      <c r="D213" s="7" t="inlineStr">
        <is>
          <t>PASS</t>
        </is>
      </c>
      <c r="E213" t="inlineStr">
        <is>
          <t>10.0 g/100ml</t>
        </is>
      </c>
      <c r="F213">
        <f> 10.0 g/100ml</f>
        <v/>
      </c>
      <c r="G213" t="inlineStr"/>
    </row>
    <row r="214">
      <c r="A214" t="inlineStr">
        <is>
          <t>74</t>
        </is>
      </c>
      <c r="B214" t="inlineStr">
        <is>
          <t>Isosource 2.0 Protein Fibre 500 ml</t>
        </is>
      </c>
      <c r="C214" t="inlineStr">
        <is>
          <t>fat</t>
        </is>
      </c>
      <c r="D214" s="7" t="inlineStr">
        <is>
          <t>PASS</t>
        </is>
      </c>
      <c r="E214" t="inlineStr">
        <is>
          <t>6.7 g/100ml</t>
        </is>
      </c>
      <c r="F214">
        <f> 6.7 g/100ml</f>
        <v/>
      </c>
      <c r="G214" t="inlineStr"/>
    </row>
    <row r="215">
      <c r="A215" t="inlineStr">
        <is>
          <t>74</t>
        </is>
      </c>
      <c r="B215" t="inlineStr">
        <is>
          <t>Isosource 2.0 Protein Fibre 500 ml</t>
        </is>
      </c>
      <c r="C215" t="inlineStr">
        <is>
          <t>carbohydrates</t>
        </is>
      </c>
      <c r="D215" s="9" t="inlineStr">
        <is>
          <t>FAIL</t>
        </is>
      </c>
      <c r="E215" t="inlineStr">
        <is>
          <t>24.0 g/100ml</t>
        </is>
      </c>
      <c r="F215">
        <f> 11.6 g/100ml</f>
        <v/>
      </c>
      <c r="G215" t="inlineStr">
        <is>
          <t>24.0 does not satisfy = 11.6</t>
        </is>
      </c>
    </row>
    <row r="216">
      <c r="A216" t="inlineStr">
        <is>
          <t>74</t>
        </is>
      </c>
      <c r="B216" t="inlineStr">
        <is>
          <t>Isosource 2.0 Protein Fibre 500 ml</t>
        </is>
      </c>
      <c r="C216" t="inlineStr">
        <is>
          <t>contains_fiber</t>
        </is>
      </c>
      <c r="D216" s="7" t="inlineStr">
        <is>
          <t>PASS</t>
        </is>
      </c>
      <c r="E216" t="inlineStr">
        <is>
          <t>fiber=2.0 g/100ml</t>
        </is>
      </c>
      <c r="F216" t="inlineStr">
        <is>
          <t>contains fiber</t>
        </is>
      </c>
      <c r="G216" t="inlineStr"/>
    </row>
    <row r="217">
      <c r="A217" t="inlineStr">
        <is>
          <t>74</t>
        </is>
      </c>
      <c r="B217" t="inlineStr">
        <is>
          <t>Isosource 2.0 Protein Fibre 500 ml</t>
        </is>
      </c>
      <c r="C217" t="inlineStr">
        <is>
          <t>nutritionally_complete</t>
        </is>
      </c>
      <c r="D217" s="8" t="inlineStr">
        <is>
          <t>UNKNOWN</t>
        </is>
      </c>
      <c r="E217" t="inlineStr">
        <is>
          <t>N/A</t>
        </is>
      </c>
      <c r="F217" t="inlineStr">
        <is>
          <t>True</t>
        </is>
      </c>
      <c r="G217" t="inlineStr">
        <is>
          <t>Cannot determine 'nutritionally_complete' for this product</t>
        </is>
      </c>
    </row>
    <row r="218">
      <c r="A218" t="inlineStr">
        <is>
          <t>74</t>
        </is>
      </c>
      <c r="B218" t="inlineStr">
        <is>
          <t>Isosource 2.0 Protein Fibre 500 ml</t>
        </is>
      </c>
      <c r="C218" t="inlineStr">
        <is>
          <t>formulation</t>
        </is>
      </c>
      <c r="D218" s="7" t="inlineStr">
        <is>
          <t>PASS</t>
        </is>
      </c>
      <c r="E218" t="inlineStr">
        <is>
          <t>liquid</t>
        </is>
      </c>
      <c r="F218" t="inlineStr">
        <is>
          <t>liquid</t>
        </is>
      </c>
      <c r="G218" t="inlineStr"/>
    </row>
    <row r="219">
      <c r="A219" t="inlineStr">
        <is>
          <t>74</t>
        </is>
      </c>
      <c r="B219" t="inlineStr">
        <is>
          <t>Isosource 2.0 Protein Fibre 500 ml</t>
        </is>
      </c>
      <c r="C219" t="inlineStr">
        <is>
          <t>route</t>
        </is>
      </c>
      <c r="D219" s="7" t="inlineStr">
        <is>
          <t>PASS</t>
        </is>
      </c>
      <c r="E219" t="inlineStr">
        <is>
          <t>enteral</t>
        </is>
      </c>
      <c r="F219" t="inlineStr">
        <is>
          <t>enteral</t>
        </is>
      </c>
      <c r="G219" t="inlineStr"/>
    </row>
    <row r="220">
      <c r="A220" t="inlineStr">
        <is>
          <t>74</t>
        </is>
      </c>
      <c r="B220" t="inlineStr">
        <is>
          <t>Isosource 2.0 Protein Fibre 500 ml</t>
        </is>
      </c>
      <c r="C220" t="inlineStr">
        <is>
          <t>volume</t>
        </is>
      </c>
      <c r="D220" s="9" t="inlineStr">
        <is>
          <t>FAIL</t>
        </is>
      </c>
      <c r="E220" t="inlineStr">
        <is>
          <t>500.0 ml</t>
        </is>
      </c>
      <c r="F220">
        <f> 200.0 ml</f>
        <v/>
      </c>
      <c r="G220" t="inlineStr">
        <is>
          <t>500.0 ml != 200.0 ml</t>
        </is>
      </c>
    </row>
    <row r="221">
      <c r="A221" t="inlineStr">
        <is>
          <t>75</t>
        </is>
      </c>
      <c r="B221" t="inlineStr">
        <is>
          <t>Isosource Junior 500 ml</t>
        </is>
      </c>
      <c r="C221" t="inlineStr">
        <is>
          <t>energy</t>
        </is>
      </c>
      <c r="D221" s="7" t="inlineStr">
        <is>
          <t>PASS</t>
        </is>
      </c>
      <c r="E221" t="inlineStr">
        <is>
          <t>100.0 kcal/100ml</t>
        </is>
      </c>
      <c r="F221">
        <f> 100.0 kcal/100ml</f>
        <v/>
      </c>
      <c r="G221" t="inlineStr"/>
    </row>
    <row r="222">
      <c r="A222" t="inlineStr">
        <is>
          <t>75</t>
        </is>
      </c>
      <c r="B222" t="inlineStr">
        <is>
          <t>Isosource Junior 500 ml</t>
        </is>
      </c>
      <c r="C222" t="inlineStr">
        <is>
          <t>protein</t>
        </is>
      </c>
      <c r="D222" s="9" t="inlineStr">
        <is>
          <t>FAIL</t>
        </is>
      </c>
      <c r="E222" t="inlineStr">
        <is>
          <t>2.6 g/100ml</t>
        </is>
      </c>
      <c r="F222" t="inlineStr">
        <is>
          <t>4.1-4.3 g/100ml</t>
        </is>
      </c>
      <c r="G222" t="inlineStr">
        <is>
          <t>2.6 outside range 4.1-4.3</t>
        </is>
      </c>
    </row>
    <row r="223">
      <c r="A223" t="inlineStr">
        <is>
          <t>75</t>
        </is>
      </c>
      <c r="B223" t="inlineStr">
        <is>
          <t>Isosource Junior 500 ml</t>
        </is>
      </c>
      <c r="C223" t="inlineStr">
        <is>
          <t>fat</t>
        </is>
      </c>
      <c r="D223" s="9" t="inlineStr">
        <is>
          <t>FAIL</t>
        </is>
      </c>
      <c r="E223" t="inlineStr">
        <is>
          <t>4.4 g/100ml</t>
        </is>
      </c>
      <c r="F223" t="inlineStr">
        <is>
          <t>3.5-4.2 g/100ml</t>
        </is>
      </c>
      <c r="G223" t="inlineStr">
        <is>
          <t>4.4 outside range 3.5-4.2</t>
        </is>
      </c>
    </row>
    <row r="224">
      <c r="A224" t="inlineStr">
        <is>
          <t>75</t>
        </is>
      </c>
      <c r="B224" t="inlineStr">
        <is>
          <t>Isosource Junior 500 ml</t>
        </is>
      </c>
      <c r="C224" t="inlineStr">
        <is>
          <t>carbohydrates</t>
        </is>
      </c>
      <c r="D224" s="7" t="inlineStr">
        <is>
          <t>PASS</t>
        </is>
      </c>
      <c r="E224" t="inlineStr">
        <is>
          <t>12.3 g/100ml</t>
        </is>
      </c>
      <c r="F224" t="inlineStr">
        <is>
          <t>11.3-12.3 g/100ml</t>
        </is>
      </c>
      <c r="G224" t="inlineStr"/>
    </row>
    <row r="225">
      <c r="A225" t="inlineStr">
        <is>
          <t>75</t>
        </is>
      </c>
      <c r="B225" t="inlineStr">
        <is>
          <t>Isosource Junior 500 ml</t>
        </is>
      </c>
      <c r="C225" t="inlineStr">
        <is>
          <t>gluten_free</t>
        </is>
      </c>
      <c r="D225" s="7" t="inlineStr">
        <is>
          <t>PASS</t>
        </is>
      </c>
      <c r="E225" t="inlineStr">
        <is>
          <t>True</t>
        </is>
      </c>
      <c r="F225" t="inlineStr">
        <is>
          <t>True</t>
        </is>
      </c>
      <c r="G225" t="inlineStr"/>
    </row>
    <row r="226">
      <c r="A226" t="inlineStr">
        <is>
          <t>75</t>
        </is>
      </c>
      <c r="B226" t="inlineStr">
        <is>
          <t>Isosource Junior 500 ml</t>
        </is>
      </c>
      <c r="C226" t="inlineStr">
        <is>
          <t>lactose_free</t>
        </is>
      </c>
      <c r="D226" s="7" t="inlineStr">
        <is>
          <t>PASS</t>
        </is>
      </c>
      <c r="E226" t="inlineStr">
        <is>
          <t>True</t>
        </is>
      </c>
      <c r="F226" t="inlineStr">
        <is>
          <t>True</t>
        </is>
      </c>
      <c r="G226" t="inlineStr"/>
    </row>
    <row r="227">
      <c r="A227" t="inlineStr">
        <is>
          <t>75</t>
        </is>
      </c>
      <c r="B227" t="inlineStr">
        <is>
          <t>Isosource Junior 500 ml</t>
        </is>
      </c>
      <c r="C227" t="inlineStr">
        <is>
          <t>nutritionally_complete</t>
        </is>
      </c>
      <c r="D227" s="8" t="inlineStr">
        <is>
          <t>UNKNOWN</t>
        </is>
      </c>
      <c r="E227" t="inlineStr">
        <is>
          <t>N/A</t>
        </is>
      </c>
      <c r="F227" t="inlineStr">
        <is>
          <t>True</t>
        </is>
      </c>
      <c r="G227" t="inlineStr">
        <is>
          <t>Cannot determine 'nutritionally_complete' for this product</t>
        </is>
      </c>
    </row>
    <row r="228">
      <c r="A228" t="inlineStr">
        <is>
          <t>75</t>
        </is>
      </c>
      <c r="B228" t="inlineStr">
        <is>
          <t>Isosource Junior 500 ml</t>
        </is>
      </c>
      <c r="C228" t="inlineStr">
        <is>
          <t>low_glycemic_index</t>
        </is>
      </c>
      <c r="D228" s="8" t="inlineStr">
        <is>
          <t>UNKNOWN</t>
        </is>
      </c>
      <c r="E228" t="inlineStr">
        <is>
          <t>N/A</t>
        </is>
      </c>
      <c r="F228" t="inlineStr">
        <is>
          <t>True</t>
        </is>
      </c>
      <c r="G228" t="inlineStr">
        <is>
          <t>Cannot determine 'low_glycemic_index' for this product</t>
        </is>
      </c>
    </row>
    <row r="229">
      <c r="A229" t="inlineStr">
        <is>
          <t>75</t>
        </is>
      </c>
      <c r="B229" t="inlineStr">
        <is>
          <t>Isosource Junior 500 ml</t>
        </is>
      </c>
      <c r="C229" t="inlineStr">
        <is>
          <t>formulation</t>
        </is>
      </c>
      <c r="D229" s="7" t="inlineStr">
        <is>
          <t>PASS</t>
        </is>
      </c>
      <c r="E229" t="inlineStr">
        <is>
          <t>liquid</t>
        </is>
      </c>
      <c r="F229" t="inlineStr">
        <is>
          <t>liquid</t>
        </is>
      </c>
      <c r="G229" t="inlineStr"/>
    </row>
    <row r="230">
      <c r="A230" t="inlineStr">
        <is>
          <t>75</t>
        </is>
      </c>
      <c r="B230" t="inlineStr">
        <is>
          <t>Isosource Junior 500 ml</t>
        </is>
      </c>
      <c r="C230" t="inlineStr">
        <is>
          <t>route</t>
        </is>
      </c>
      <c r="D230" s="7" t="inlineStr">
        <is>
          <t>PASS</t>
        </is>
      </c>
      <c r="E230" t="inlineStr">
        <is>
          <t>enteral</t>
        </is>
      </c>
      <c r="F230" t="inlineStr">
        <is>
          <t>enteral</t>
        </is>
      </c>
      <c r="G230" t="inlineStr"/>
    </row>
    <row r="231">
      <c r="A231" t="inlineStr">
        <is>
          <t>75</t>
        </is>
      </c>
      <c r="B231" t="inlineStr">
        <is>
          <t>Isosource Junior 500 ml</t>
        </is>
      </c>
      <c r="C231" t="inlineStr">
        <is>
          <t>volume</t>
        </is>
      </c>
      <c r="D231" s="7" t="inlineStr">
        <is>
          <t>PASS</t>
        </is>
      </c>
      <c r="E231" t="inlineStr">
        <is>
          <t>500.0 ml</t>
        </is>
      </c>
      <c r="F231">
        <f> 500.0 ml</f>
        <v/>
      </c>
      <c r="G231" t="inlineStr"/>
    </row>
    <row r="232">
      <c r="A232" t="inlineStr">
        <is>
          <t>75</t>
        </is>
      </c>
      <c r="B232" t="inlineStr">
        <is>
          <t>Peptamen Junior 500 ml</t>
        </is>
      </c>
      <c r="C232" t="inlineStr">
        <is>
          <t>energy</t>
        </is>
      </c>
      <c r="D232" s="7" t="inlineStr">
        <is>
          <t>PASS</t>
        </is>
      </c>
      <c r="E232" t="inlineStr">
        <is>
          <t>100.0 kcal/100ml</t>
        </is>
      </c>
      <c r="F232">
        <f> 100.0 kcal/100ml</f>
        <v/>
      </c>
      <c r="G232" t="inlineStr"/>
    </row>
    <row r="233">
      <c r="A233" t="inlineStr">
        <is>
          <t>75</t>
        </is>
      </c>
      <c r="B233" t="inlineStr">
        <is>
          <t>Peptamen Junior 500 ml</t>
        </is>
      </c>
      <c r="C233" t="inlineStr">
        <is>
          <t>protein</t>
        </is>
      </c>
      <c r="D233" s="9" t="inlineStr">
        <is>
          <t>FAIL</t>
        </is>
      </c>
      <c r="E233" t="inlineStr">
        <is>
          <t>3.0 g/100ml</t>
        </is>
      </c>
      <c r="F233" t="inlineStr">
        <is>
          <t>4.1-4.3 g/100ml</t>
        </is>
      </c>
      <c r="G233" t="inlineStr">
        <is>
          <t>3.0 outside range 4.1-4.3</t>
        </is>
      </c>
    </row>
    <row r="234">
      <c r="A234" t="inlineStr">
        <is>
          <t>75</t>
        </is>
      </c>
      <c r="B234" t="inlineStr">
        <is>
          <t>Peptamen Junior 500 ml</t>
        </is>
      </c>
      <c r="C234" t="inlineStr">
        <is>
          <t>fat</t>
        </is>
      </c>
      <c r="D234" s="9" t="inlineStr">
        <is>
          <t>FAIL</t>
        </is>
      </c>
      <c r="E234" t="inlineStr">
        <is>
          <t>4.6 g/100ml</t>
        </is>
      </c>
      <c r="F234" t="inlineStr">
        <is>
          <t>3.5-4.2 g/100ml</t>
        </is>
      </c>
      <c r="G234" t="inlineStr">
        <is>
          <t>4.6 outside range 3.5-4.2</t>
        </is>
      </c>
    </row>
    <row r="235">
      <c r="A235" t="inlineStr">
        <is>
          <t>75</t>
        </is>
      </c>
      <c r="B235" t="inlineStr">
        <is>
          <t>Peptamen Junior 500 ml</t>
        </is>
      </c>
      <c r="C235" t="inlineStr">
        <is>
          <t>carbohydrates</t>
        </is>
      </c>
      <c r="D235" s="7" t="inlineStr">
        <is>
          <t>PASS</t>
        </is>
      </c>
      <c r="E235" t="inlineStr">
        <is>
          <t>11.4 g/100ml</t>
        </is>
      </c>
      <c r="F235" t="inlineStr">
        <is>
          <t>11.3-12.3 g/100ml</t>
        </is>
      </c>
      <c r="G235" t="inlineStr"/>
    </row>
    <row r="236">
      <c r="A236" t="inlineStr">
        <is>
          <t>75</t>
        </is>
      </c>
      <c r="B236" t="inlineStr">
        <is>
          <t>Peptamen Junior 500 ml</t>
        </is>
      </c>
      <c r="C236" t="inlineStr">
        <is>
          <t>gluten_free</t>
        </is>
      </c>
      <c r="D236" s="7" t="inlineStr">
        <is>
          <t>PASS</t>
        </is>
      </c>
      <c r="E236" t="inlineStr">
        <is>
          <t>True</t>
        </is>
      </c>
      <c r="F236" t="inlineStr">
        <is>
          <t>True</t>
        </is>
      </c>
      <c r="G236" t="inlineStr"/>
    </row>
    <row r="237">
      <c r="A237" t="inlineStr">
        <is>
          <t>75</t>
        </is>
      </c>
      <c r="B237" t="inlineStr">
        <is>
          <t>Peptamen Junior 500 ml</t>
        </is>
      </c>
      <c r="C237" t="inlineStr">
        <is>
          <t>lactose_free</t>
        </is>
      </c>
      <c r="D237" s="7" t="inlineStr">
        <is>
          <t>PASS</t>
        </is>
      </c>
      <c r="E237" t="inlineStr">
        <is>
          <t>True</t>
        </is>
      </c>
      <c r="F237" t="inlineStr">
        <is>
          <t>True</t>
        </is>
      </c>
      <c r="G237" t="inlineStr"/>
    </row>
    <row r="238">
      <c r="A238" t="inlineStr">
        <is>
          <t>75</t>
        </is>
      </c>
      <c r="B238" t="inlineStr">
        <is>
          <t>Peptamen Junior 500 ml</t>
        </is>
      </c>
      <c r="C238" t="inlineStr">
        <is>
          <t>nutritionally_complete</t>
        </is>
      </c>
      <c r="D238" s="8" t="inlineStr">
        <is>
          <t>UNKNOWN</t>
        </is>
      </c>
      <c r="E238" t="inlineStr">
        <is>
          <t>N/A</t>
        </is>
      </c>
      <c r="F238" t="inlineStr">
        <is>
          <t>True</t>
        </is>
      </c>
      <c r="G238" t="inlineStr">
        <is>
          <t>Cannot determine 'nutritionally_complete' for this product</t>
        </is>
      </c>
    </row>
    <row r="239">
      <c r="A239" t="inlineStr">
        <is>
          <t>75</t>
        </is>
      </c>
      <c r="B239" t="inlineStr">
        <is>
          <t>Peptamen Junior 500 ml</t>
        </is>
      </c>
      <c r="C239" t="inlineStr">
        <is>
          <t>low_glycemic_index</t>
        </is>
      </c>
      <c r="D239" s="8" t="inlineStr">
        <is>
          <t>UNKNOWN</t>
        </is>
      </c>
      <c r="E239" t="inlineStr">
        <is>
          <t>N/A</t>
        </is>
      </c>
      <c r="F239" t="inlineStr">
        <is>
          <t>True</t>
        </is>
      </c>
      <c r="G239" t="inlineStr">
        <is>
          <t>Cannot determine 'low_glycemic_index' for this product</t>
        </is>
      </c>
    </row>
    <row r="240">
      <c r="A240" t="inlineStr">
        <is>
          <t>75</t>
        </is>
      </c>
      <c r="B240" t="inlineStr">
        <is>
          <t>Peptamen Junior 500 ml</t>
        </is>
      </c>
      <c r="C240" t="inlineStr">
        <is>
          <t>formulation</t>
        </is>
      </c>
      <c r="D240" s="7" t="inlineStr">
        <is>
          <t>PASS</t>
        </is>
      </c>
      <c r="E240" t="inlineStr">
        <is>
          <t>liquid</t>
        </is>
      </c>
      <c r="F240" t="inlineStr">
        <is>
          <t>liquid</t>
        </is>
      </c>
      <c r="G240" t="inlineStr"/>
    </row>
    <row r="241">
      <c r="A241" t="inlineStr">
        <is>
          <t>75</t>
        </is>
      </c>
      <c r="B241" t="inlineStr">
        <is>
          <t>Peptamen Junior 500 ml</t>
        </is>
      </c>
      <c r="C241" t="inlineStr">
        <is>
          <t>route</t>
        </is>
      </c>
      <c r="D241" s="7" t="inlineStr">
        <is>
          <t>PASS</t>
        </is>
      </c>
      <c r="E241" t="inlineStr">
        <is>
          <t>enteral</t>
        </is>
      </c>
      <c r="F241" t="inlineStr">
        <is>
          <t>enteral</t>
        </is>
      </c>
      <c r="G241" t="inlineStr"/>
    </row>
    <row r="242">
      <c r="A242" t="inlineStr">
        <is>
          <t>75</t>
        </is>
      </c>
      <c r="B242" t="inlineStr">
        <is>
          <t>Peptamen Junior 500 ml</t>
        </is>
      </c>
      <c r="C242" t="inlineStr">
        <is>
          <t>volume</t>
        </is>
      </c>
      <c r="D242" s="7" t="inlineStr">
        <is>
          <t>PASS</t>
        </is>
      </c>
      <c r="E242" t="inlineStr">
        <is>
          <t>500.0 ml</t>
        </is>
      </c>
      <c r="F242">
        <f> 500.0 ml</f>
        <v/>
      </c>
      <c r="G242" t="inlineStr"/>
    </row>
    <row r="243">
      <c r="A243" t="inlineStr">
        <is>
          <t>75</t>
        </is>
      </c>
      <c r="B243" t="inlineStr">
        <is>
          <t>Isosource Standard 500 ml</t>
        </is>
      </c>
      <c r="C243" t="inlineStr">
        <is>
          <t>energy</t>
        </is>
      </c>
      <c r="D243" s="7" t="inlineStr">
        <is>
          <t>PASS</t>
        </is>
      </c>
      <c r="E243" t="inlineStr">
        <is>
          <t>103.0 kcal/100ml</t>
        </is>
      </c>
      <c r="F243">
        <f> 100.0 kcal/100ml</f>
        <v/>
      </c>
      <c r="G243" t="inlineStr"/>
    </row>
    <row r="244">
      <c r="A244" t="inlineStr">
        <is>
          <t>75</t>
        </is>
      </c>
      <c r="B244" t="inlineStr">
        <is>
          <t>Isosource Standard 500 ml</t>
        </is>
      </c>
      <c r="C244" t="inlineStr">
        <is>
          <t>protein</t>
        </is>
      </c>
      <c r="D244" s="9" t="inlineStr">
        <is>
          <t>FAIL</t>
        </is>
      </c>
      <c r="E244" t="inlineStr">
        <is>
          <t>4.0 g/100ml</t>
        </is>
      </c>
      <c r="F244" t="inlineStr">
        <is>
          <t>4.1-4.3 g/100ml</t>
        </is>
      </c>
      <c r="G244" t="inlineStr">
        <is>
          <t>4.0 outside range 4.1-4.3</t>
        </is>
      </c>
    </row>
    <row r="245">
      <c r="A245" t="inlineStr">
        <is>
          <t>75</t>
        </is>
      </c>
      <c r="B245" t="inlineStr">
        <is>
          <t>Isosource Standard 500 ml</t>
        </is>
      </c>
      <c r="C245" t="inlineStr">
        <is>
          <t>fat</t>
        </is>
      </c>
      <c r="D245" s="9" t="inlineStr">
        <is>
          <t>FAIL</t>
        </is>
      </c>
      <c r="E245" t="inlineStr">
        <is>
          <t>3.3 g/100ml</t>
        </is>
      </c>
      <c r="F245" t="inlineStr">
        <is>
          <t>3.5-4.2 g/100ml</t>
        </is>
      </c>
      <c r="G245" t="inlineStr">
        <is>
          <t>3.3 outside range 3.5-4.2</t>
        </is>
      </c>
    </row>
    <row r="246">
      <c r="A246" t="inlineStr">
        <is>
          <t>75</t>
        </is>
      </c>
      <c r="B246" t="inlineStr">
        <is>
          <t>Isosource Standard 500 ml</t>
        </is>
      </c>
      <c r="C246" t="inlineStr">
        <is>
          <t>carbohydrates</t>
        </is>
      </c>
      <c r="D246" s="9" t="inlineStr">
        <is>
          <t>FAIL</t>
        </is>
      </c>
      <c r="E246" t="inlineStr">
        <is>
          <t>13.8 g/100ml</t>
        </is>
      </c>
      <c r="F246" t="inlineStr">
        <is>
          <t>11.3-12.3 g/100ml</t>
        </is>
      </c>
      <c r="G246" t="inlineStr">
        <is>
          <t>13.8 outside range 11.3-12.3</t>
        </is>
      </c>
    </row>
    <row r="247">
      <c r="A247" t="inlineStr">
        <is>
          <t>75</t>
        </is>
      </c>
      <c r="B247" t="inlineStr">
        <is>
          <t>Isosource Standard 500 ml</t>
        </is>
      </c>
      <c r="C247" t="inlineStr">
        <is>
          <t>gluten_free</t>
        </is>
      </c>
      <c r="D247" s="7" t="inlineStr">
        <is>
          <t>PASS</t>
        </is>
      </c>
      <c r="E247" t="inlineStr">
        <is>
          <t>True</t>
        </is>
      </c>
      <c r="F247" t="inlineStr">
        <is>
          <t>True</t>
        </is>
      </c>
      <c r="G247" t="inlineStr"/>
    </row>
    <row r="248">
      <c r="A248" t="inlineStr">
        <is>
          <t>75</t>
        </is>
      </c>
      <c r="B248" t="inlineStr">
        <is>
          <t>Isosource Standard 500 ml</t>
        </is>
      </c>
      <c r="C248" t="inlineStr">
        <is>
          <t>lactose_free</t>
        </is>
      </c>
      <c r="D248" s="7" t="inlineStr">
        <is>
          <t>PASS</t>
        </is>
      </c>
      <c r="E248" t="inlineStr">
        <is>
          <t>True</t>
        </is>
      </c>
      <c r="F248" t="inlineStr">
        <is>
          <t>True</t>
        </is>
      </c>
      <c r="G248" t="inlineStr"/>
    </row>
    <row r="249">
      <c r="A249" t="inlineStr">
        <is>
          <t>75</t>
        </is>
      </c>
      <c r="B249" t="inlineStr">
        <is>
          <t>Isosource Standard 500 ml</t>
        </is>
      </c>
      <c r="C249" t="inlineStr">
        <is>
          <t>nutritionally_complete</t>
        </is>
      </c>
      <c r="D249" s="8" t="inlineStr">
        <is>
          <t>UNKNOWN</t>
        </is>
      </c>
      <c r="E249" t="inlineStr">
        <is>
          <t>N/A</t>
        </is>
      </c>
      <c r="F249" t="inlineStr">
        <is>
          <t>True</t>
        </is>
      </c>
      <c r="G249" t="inlineStr">
        <is>
          <t>Cannot determine 'nutritionally_complete' for this product</t>
        </is>
      </c>
    </row>
    <row r="250">
      <c r="A250" t="inlineStr">
        <is>
          <t>75</t>
        </is>
      </c>
      <c r="B250" t="inlineStr">
        <is>
          <t>Isosource Standard 500 ml</t>
        </is>
      </c>
      <c r="C250" t="inlineStr">
        <is>
          <t>low_glycemic_index</t>
        </is>
      </c>
      <c r="D250" s="8" t="inlineStr">
        <is>
          <t>UNKNOWN</t>
        </is>
      </c>
      <c r="E250" t="inlineStr">
        <is>
          <t>N/A</t>
        </is>
      </c>
      <c r="F250" t="inlineStr">
        <is>
          <t>True</t>
        </is>
      </c>
      <c r="G250" t="inlineStr">
        <is>
          <t>Cannot determine 'low_glycemic_index' for this product</t>
        </is>
      </c>
    </row>
    <row r="251">
      <c r="A251" t="inlineStr">
        <is>
          <t>75</t>
        </is>
      </c>
      <c r="B251" t="inlineStr">
        <is>
          <t>Isosource Standard 500 ml</t>
        </is>
      </c>
      <c r="C251" t="inlineStr">
        <is>
          <t>formulation</t>
        </is>
      </c>
      <c r="D251" s="7" t="inlineStr">
        <is>
          <t>PASS</t>
        </is>
      </c>
      <c r="E251" t="inlineStr">
        <is>
          <t>liquid</t>
        </is>
      </c>
      <c r="F251" t="inlineStr">
        <is>
          <t>liquid</t>
        </is>
      </c>
      <c r="G251" t="inlineStr"/>
    </row>
    <row r="252">
      <c r="A252" t="inlineStr">
        <is>
          <t>75</t>
        </is>
      </c>
      <c r="B252" t="inlineStr">
        <is>
          <t>Isosource Standard 500 ml</t>
        </is>
      </c>
      <c r="C252" t="inlineStr">
        <is>
          <t>route</t>
        </is>
      </c>
      <c r="D252" s="7" t="inlineStr">
        <is>
          <t>PASS</t>
        </is>
      </c>
      <c r="E252" t="inlineStr">
        <is>
          <t>enteral</t>
        </is>
      </c>
      <c r="F252" t="inlineStr">
        <is>
          <t>enteral</t>
        </is>
      </c>
      <c r="G252" t="inlineStr"/>
    </row>
    <row r="253">
      <c r="A253" t="inlineStr">
        <is>
          <t>75</t>
        </is>
      </c>
      <c r="B253" t="inlineStr">
        <is>
          <t>Isosource Standard 500 ml</t>
        </is>
      </c>
      <c r="C253" t="inlineStr">
        <is>
          <t>volume</t>
        </is>
      </c>
      <c r="D253" s="7" t="inlineStr">
        <is>
          <t>PASS</t>
        </is>
      </c>
      <c r="E253" t="inlineStr">
        <is>
          <t>500.0 ml</t>
        </is>
      </c>
      <c r="F253">
        <f> 500.0 ml</f>
        <v/>
      </c>
      <c r="G253" t="inlineStr"/>
    </row>
    <row r="254">
      <c r="A254" t="inlineStr">
        <is>
          <t>76</t>
        </is>
      </c>
      <c r="B254" t="inlineStr">
        <is>
          <t>Peptamen Junior 500 ml</t>
        </is>
      </c>
      <c r="C254" t="inlineStr">
        <is>
          <t>energy</t>
        </is>
      </c>
      <c r="D254" s="7" t="inlineStr">
        <is>
          <t>PASS</t>
        </is>
      </c>
      <c r="E254" t="inlineStr">
        <is>
          <t>100.0 kcal/100ml</t>
        </is>
      </c>
      <c r="F254">
        <f> 107.0 kcal/100ml</f>
        <v/>
      </c>
      <c r="G254" t="inlineStr"/>
    </row>
    <row r="255">
      <c r="A255" t="inlineStr">
        <is>
          <t>76</t>
        </is>
      </c>
      <c r="B255" t="inlineStr">
        <is>
          <t>Peptamen Junior 500 ml</t>
        </is>
      </c>
      <c r="C255" t="inlineStr">
        <is>
          <t>protein</t>
        </is>
      </c>
      <c r="D255" s="9" t="inlineStr">
        <is>
          <t>FAIL</t>
        </is>
      </c>
      <c r="E255" t="inlineStr">
        <is>
          <t>3.0 g/100ml</t>
        </is>
      </c>
      <c r="F255">
        <f> 4.8 g/100ml</f>
        <v/>
      </c>
      <c r="G255" t="inlineStr">
        <is>
          <t>3.0 does not satisfy = 4.8</t>
        </is>
      </c>
    </row>
    <row r="256">
      <c r="A256" t="inlineStr">
        <is>
          <t>76</t>
        </is>
      </c>
      <c r="B256" t="inlineStr">
        <is>
          <t>Peptamen Junior 500 ml</t>
        </is>
      </c>
      <c r="C256" t="inlineStr">
        <is>
          <t>fat</t>
        </is>
      </c>
      <c r="D256" s="7" t="inlineStr">
        <is>
          <t>PASS</t>
        </is>
      </c>
      <c r="E256" t="inlineStr">
        <is>
          <t>4.6 g/100ml</t>
        </is>
      </c>
      <c r="F256">
        <f> 4.6 g/100ml</f>
        <v/>
      </c>
      <c r="G256" t="inlineStr"/>
    </row>
    <row r="257">
      <c r="A257" t="inlineStr">
        <is>
          <t>76</t>
        </is>
      </c>
      <c r="B257" t="inlineStr">
        <is>
          <t>Peptamen Junior 500 ml</t>
        </is>
      </c>
      <c r="C257" t="inlineStr">
        <is>
          <t>carbohydrates</t>
        </is>
      </c>
      <c r="D257" s="7" t="inlineStr">
        <is>
          <t>PASS</t>
        </is>
      </c>
      <c r="E257" t="inlineStr">
        <is>
          <t>11.4 g/100ml</t>
        </is>
      </c>
      <c r="F257">
        <f> 10.5 g/100ml</f>
        <v/>
      </c>
      <c r="G257" t="inlineStr"/>
    </row>
    <row r="258">
      <c r="A258" t="inlineStr">
        <is>
          <t>76</t>
        </is>
      </c>
      <c r="B258" t="inlineStr">
        <is>
          <t>Peptamen Junior 500 ml</t>
        </is>
      </c>
      <c r="C258" t="inlineStr">
        <is>
          <t>gluten_free</t>
        </is>
      </c>
      <c r="D258" s="7" t="inlineStr">
        <is>
          <t>PASS</t>
        </is>
      </c>
      <c r="E258" t="inlineStr">
        <is>
          <t>True</t>
        </is>
      </c>
      <c r="F258" t="inlineStr">
        <is>
          <t>True</t>
        </is>
      </c>
      <c r="G258" t="inlineStr"/>
    </row>
    <row r="259">
      <c r="A259" t="inlineStr">
        <is>
          <t>76</t>
        </is>
      </c>
      <c r="B259" t="inlineStr">
        <is>
          <t>Peptamen Junior 500 ml</t>
        </is>
      </c>
      <c r="C259" t="inlineStr">
        <is>
          <t>lactose_free</t>
        </is>
      </c>
      <c r="D259" s="7" t="inlineStr">
        <is>
          <t>PASS</t>
        </is>
      </c>
      <c r="E259" t="inlineStr">
        <is>
          <t>True</t>
        </is>
      </c>
      <c r="F259" t="inlineStr">
        <is>
          <t>True</t>
        </is>
      </c>
      <c r="G259" t="inlineStr"/>
    </row>
    <row r="260">
      <c r="A260" t="inlineStr">
        <is>
          <t>76</t>
        </is>
      </c>
      <c r="B260" t="inlineStr">
        <is>
          <t>Peptamen Junior 500 ml</t>
        </is>
      </c>
      <c r="C260" t="inlineStr">
        <is>
          <t>nutritionally_complete</t>
        </is>
      </c>
      <c r="D260" s="8" t="inlineStr">
        <is>
          <t>UNKNOWN</t>
        </is>
      </c>
      <c r="E260" t="inlineStr">
        <is>
          <t>N/A</t>
        </is>
      </c>
      <c r="F260" t="inlineStr">
        <is>
          <t>True</t>
        </is>
      </c>
      <c r="G260" t="inlineStr">
        <is>
          <t>Cannot determine 'nutritionally_complete' for this product</t>
        </is>
      </c>
    </row>
    <row r="261">
      <c r="A261" t="inlineStr">
        <is>
          <t>76</t>
        </is>
      </c>
      <c r="B261" t="inlineStr">
        <is>
          <t>Peptamen Junior 500 ml</t>
        </is>
      </c>
      <c r="C261" t="inlineStr">
        <is>
          <t>low_glycemic_index</t>
        </is>
      </c>
      <c r="D261" s="8" t="inlineStr">
        <is>
          <t>UNKNOWN</t>
        </is>
      </c>
      <c r="E261" t="inlineStr">
        <is>
          <t>N/A</t>
        </is>
      </c>
      <c r="F261" t="inlineStr">
        <is>
          <t>True</t>
        </is>
      </c>
      <c r="G261" t="inlineStr">
        <is>
          <t>Cannot determine 'low_glycemic_index' for this product</t>
        </is>
      </c>
    </row>
    <row r="262">
      <c r="A262" t="inlineStr">
        <is>
          <t>76</t>
        </is>
      </c>
      <c r="B262" t="inlineStr">
        <is>
          <t>Peptamen Junior 500 ml</t>
        </is>
      </c>
      <c r="C262" t="inlineStr">
        <is>
          <t>formulation</t>
        </is>
      </c>
      <c r="D262" s="7" t="inlineStr">
        <is>
          <t>PASS</t>
        </is>
      </c>
      <c r="E262" t="inlineStr">
        <is>
          <t>liquid</t>
        </is>
      </c>
      <c r="F262" t="inlineStr">
        <is>
          <t>liquid</t>
        </is>
      </c>
      <c r="G262" t="inlineStr"/>
    </row>
    <row r="263">
      <c r="A263" t="inlineStr">
        <is>
          <t>76</t>
        </is>
      </c>
      <c r="B263" t="inlineStr">
        <is>
          <t>Peptamen Junior 500 ml</t>
        </is>
      </c>
      <c r="C263" t="inlineStr">
        <is>
          <t>route</t>
        </is>
      </c>
      <c r="D263" s="7" t="inlineStr">
        <is>
          <t>PASS</t>
        </is>
      </c>
      <c r="E263" t="inlineStr">
        <is>
          <t>enteral</t>
        </is>
      </c>
      <c r="F263" t="inlineStr">
        <is>
          <t>enteral</t>
        </is>
      </c>
      <c r="G263" t="inlineStr"/>
    </row>
    <row r="264">
      <c r="A264" t="inlineStr">
        <is>
          <t>76</t>
        </is>
      </c>
      <c r="B264" t="inlineStr">
        <is>
          <t>Peptamen Junior 500 ml</t>
        </is>
      </c>
      <c r="C264" t="inlineStr">
        <is>
          <t>volume</t>
        </is>
      </c>
      <c r="D264" s="7" t="inlineStr">
        <is>
          <t>PASS</t>
        </is>
      </c>
      <c r="E264" t="inlineStr">
        <is>
          <t>500.0 ml</t>
        </is>
      </c>
      <c r="F264">
        <f> 500.0 ml</f>
        <v/>
      </c>
      <c r="G264" t="inlineStr"/>
    </row>
    <row r="265">
      <c r="A265" t="inlineStr">
        <is>
          <t>76</t>
        </is>
      </c>
      <c r="B265" t="inlineStr">
        <is>
          <t>Novasource GI Balance 500 ml</t>
        </is>
      </c>
      <c r="C265" t="inlineStr">
        <is>
          <t>energy</t>
        </is>
      </c>
      <c r="D265" s="7" t="inlineStr">
        <is>
          <t>PASS</t>
        </is>
      </c>
      <c r="E265" t="inlineStr">
        <is>
          <t>107.0 kcal/100ml</t>
        </is>
      </c>
      <c r="F265">
        <f> 107.0 kcal/100ml</f>
        <v/>
      </c>
      <c r="G265" t="inlineStr"/>
    </row>
    <row r="266">
      <c r="A266" t="inlineStr">
        <is>
          <t>76</t>
        </is>
      </c>
      <c r="B266" t="inlineStr">
        <is>
          <t>Novasource GI Balance 500 ml</t>
        </is>
      </c>
      <c r="C266" t="inlineStr">
        <is>
          <t>protein</t>
        </is>
      </c>
      <c r="D266" s="7" t="inlineStr">
        <is>
          <t>PASS</t>
        </is>
      </c>
      <c r="E266" t="inlineStr">
        <is>
          <t>4.8 g/100ml</t>
        </is>
      </c>
      <c r="F266">
        <f> 4.8 g/100ml</f>
        <v/>
      </c>
      <c r="G266" t="inlineStr"/>
    </row>
    <row r="267">
      <c r="A267" t="inlineStr">
        <is>
          <t>76</t>
        </is>
      </c>
      <c r="B267" t="inlineStr">
        <is>
          <t>Novasource GI Balance 500 ml</t>
        </is>
      </c>
      <c r="C267" t="inlineStr">
        <is>
          <t>fat</t>
        </is>
      </c>
      <c r="D267" s="7" t="inlineStr">
        <is>
          <t>PASS</t>
        </is>
      </c>
      <c r="E267" t="inlineStr">
        <is>
          <t>4.6 g/100ml</t>
        </is>
      </c>
      <c r="F267">
        <f> 4.6 g/100ml</f>
        <v/>
      </c>
      <c r="G267" t="inlineStr"/>
    </row>
    <row r="268">
      <c r="A268" t="inlineStr">
        <is>
          <t>76</t>
        </is>
      </c>
      <c r="B268" t="inlineStr">
        <is>
          <t>Novasource GI Balance 500 ml</t>
        </is>
      </c>
      <c r="C268" t="inlineStr">
        <is>
          <t>carbohydrates</t>
        </is>
      </c>
      <c r="D268" s="7" t="inlineStr">
        <is>
          <t>PASS</t>
        </is>
      </c>
      <c r="E268" t="inlineStr">
        <is>
          <t>10.5 g/100ml</t>
        </is>
      </c>
      <c r="F268">
        <f> 10.5 g/100ml</f>
        <v/>
      </c>
      <c r="G268" t="inlineStr"/>
    </row>
    <row r="269">
      <c r="A269" t="inlineStr">
        <is>
          <t>76</t>
        </is>
      </c>
      <c r="B269" t="inlineStr">
        <is>
          <t>Novasource GI Balance 500 ml</t>
        </is>
      </c>
      <c r="C269" t="inlineStr">
        <is>
          <t>gluten_free</t>
        </is>
      </c>
      <c r="D269" s="7" t="inlineStr">
        <is>
          <t>PASS</t>
        </is>
      </c>
      <c r="E269" t="inlineStr">
        <is>
          <t>True</t>
        </is>
      </c>
      <c r="F269" t="inlineStr">
        <is>
          <t>True</t>
        </is>
      </c>
      <c r="G269" t="inlineStr"/>
    </row>
    <row r="270">
      <c r="A270" t="inlineStr">
        <is>
          <t>76</t>
        </is>
      </c>
      <c r="B270" t="inlineStr">
        <is>
          <t>Novasource GI Balance 500 ml</t>
        </is>
      </c>
      <c r="C270" t="inlineStr">
        <is>
          <t>lactose_free</t>
        </is>
      </c>
      <c r="D270" s="9" t="inlineStr">
        <is>
          <t>FAIL</t>
        </is>
      </c>
      <c r="E270" t="inlineStr">
        <is>
          <t>False</t>
        </is>
      </c>
      <c r="F270" t="inlineStr">
        <is>
          <t>True</t>
        </is>
      </c>
      <c r="G270" t="inlineStr"/>
    </row>
    <row r="271">
      <c r="A271" t="inlineStr">
        <is>
          <t>76</t>
        </is>
      </c>
      <c r="B271" t="inlineStr">
        <is>
          <t>Novasource GI Balance 500 ml</t>
        </is>
      </c>
      <c r="C271" t="inlineStr">
        <is>
          <t>nutritionally_complete</t>
        </is>
      </c>
      <c r="D271" s="8" t="inlineStr">
        <is>
          <t>UNKNOWN</t>
        </is>
      </c>
      <c r="E271" t="inlineStr">
        <is>
          <t>N/A</t>
        </is>
      </c>
      <c r="F271" t="inlineStr">
        <is>
          <t>True</t>
        </is>
      </c>
      <c r="G271" t="inlineStr">
        <is>
          <t>Cannot determine 'nutritionally_complete' for this product</t>
        </is>
      </c>
    </row>
    <row r="272">
      <c r="A272" t="inlineStr">
        <is>
          <t>76</t>
        </is>
      </c>
      <c r="B272" t="inlineStr">
        <is>
          <t>Novasource GI Balance 500 ml</t>
        </is>
      </c>
      <c r="C272" t="inlineStr">
        <is>
          <t>low_glycemic_index</t>
        </is>
      </c>
      <c r="D272" s="8" t="inlineStr">
        <is>
          <t>UNKNOWN</t>
        </is>
      </c>
      <c r="E272" t="inlineStr">
        <is>
          <t>N/A</t>
        </is>
      </c>
      <c r="F272" t="inlineStr">
        <is>
          <t>True</t>
        </is>
      </c>
      <c r="G272" t="inlineStr">
        <is>
          <t>Cannot determine 'low_glycemic_index' for this product</t>
        </is>
      </c>
    </row>
    <row r="273">
      <c r="A273" t="inlineStr">
        <is>
          <t>76</t>
        </is>
      </c>
      <c r="B273" t="inlineStr">
        <is>
          <t>Novasource GI Balance 500 ml</t>
        </is>
      </c>
      <c r="C273" t="inlineStr">
        <is>
          <t>formulation</t>
        </is>
      </c>
      <c r="D273" s="7" t="inlineStr">
        <is>
          <t>PASS</t>
        </is>
      </c>
      <c r="E273" t="inlineStr">
        <is>
          <t>liquid</t>
        </is>
      </c>
      <c r="F273" t="inlineStr">
        <is>
          <t>liquid</t>
        </is>
      </c>
      <c r="G273" t="inlineStr"/>
    </row>
    <row r="274">
      <c r="A274" t="inlineStr">
        <is>
          <t>76</t>
        </is>
      </c>
      <c r="B274" t="inlineStr">
        <is>
          <t>Novasource GI Balance 500 ml</t>
        </is>
      </c>
      <c r="C274" t="inlineStr">
        <is>
          <t>route</t>
        </is>
      </c>
      <c r="D274" s="7" t="inlineStr">
        <is>
          <t>PASS</t>
        </is>
      </c>
      <c r="E274" t="inlineStr">
        <is>
          <t>enteral</t>
        </is>
      </c>
      <c r="F274" t="inlineStr">
        <is>
          <t>enteral</t>
        </is>
      </c>
      <c r="G274" t="inlineStr"/>
    </row>
    <row r="275">
      <c r="A275" t="inlineStr">
        <is>
          <t>76</t>
        </is>
      </c>
      <c r="B275" t="inlineStr">
        <is>
          <t>Novasource GI Balance 500 ml</t>
        </is>
      </c>
      <c r="C275" t="inlineStr">
        <is>
          <t>volume</t>
        </is>
      </c>
      <c r="D275" s="7" t="inlineStr">
        <is>
          <t>PASS</t>
        </is>
      </c>
      <c r="E275" t="inlineStr">
        <is>
          <t>500.0 ml</t>
        </is>
      </c>
      <c r="F275">
        <f> 500.0 ml</f>
        <v/>
      </c>
      <c r="G275" t="inlineStr"/>
    </row>
    <row r="276">
      <c r="A276" t="inlineStr">
        <is>
          <t>76</t>
        </is>
      </c>
      <c r="B276" t="inlineStr">
        <is>
          <t>Isosource Junior 500 ml</t>
        </is>
      </c>
      <c r="C276" t="inlineStr">
        <is>
          <t>energy</t>
        </is>
      </c>
      <c r="D276" s="7" t="inlineStr">
        <is>
          <t>PASS</t>
        </is>
      </c>
      <c r="E276" t="inlineStr">
        <is>
          <t>100.0 kcal/100ml</t>
        </is>
      </c>
      <c r="F276">
        <f> 107.0 kcal/100ml</f>
        <v/>
      </c>
      <c r="G276" t="inlineStr"/>
    </row>
    <row r="277">
      <c r="A277" t="inlineStr">
        <is>
          <t>76</t>
        </is>
      </c>
      <c r="B277" t="inlineStr">
        <is>
          <t>Isosource Junior 500 ml</t>
        </is>
      </c>
      <c r="C277" t="inlineStr">
        <is>
          <t>protein</t>
        </is>
      </c>
      <c r="D277" s="9" t="inlineStr">
        <is>
          <t>FAIL</t>
        </is>
      </c>
      <c r="E277" t="inlineStr">
        <is>
          <t>2.6 g/100ml</t>
        </is>
      </c>
      <c r="F277">
        <f> 4.8 g/100ml</f>
        <v/>
      </c>
      <c r="G277" t="inlineStr">
        <is>
          <t>2.6 does not satisfy = 4.8</t>
        </is>
      </c>
    </row>
    <row r="278">
      <c r="A278" t="inlineStr">
        <is>
          <t>76</t>
        </is>
      </c>
      <c r="B278" t="inlineStr">
        <is>
          <t>Isosource Junior 500 ml</t>
        </is>
      </c>
      <c r="C278" t="inlineStr">
        <is>
          <t>fat</t>
        </is>
      </c>
      <c r="D278" s="7" t="inlineStr">
        <is>
          <t>PASS</t>
        </is>
      </c>
      <c r="E278" t="inlineStr">
        <is>
          <t>4.4 g/100ml</t>
        </is>
      </c>
      <c r="F278">
        <f> 4.6 g/100ml</f>
        <v/>
      </c>
      <c r="G278" t="inlineStr"/>
    </row>
    <row r="279">
      <c r="A279" t="inlineStr">
        <is>
          <t>76</t>
        </is>
      </c>
      <c r="B279" t="inlineStr">
        <is>
          <t>Isosource Junior 500 ml</t>
        </is>
      </c>
      <c r="C279" t="inlineStr">
        <is>
          <t>carbohydrates</t>
        </is>
      </c>
      <c r="D279" s="9" t="inlineStr">
        <is>
          <t>FAIL</t>
        </is>
      </c>
      <c r="E279" t="inlineStr">
        <is>
          <t>12.3 g/100ml</t>
        </is>
      </c>
      <c r="F279">
        <f> 10.5 g/100ml</f>
        <v/>
      </c>
      <c r="G279" t="inlineStr">
        <is>
          <t>12.3 does not satisfy = 10.5</t>
        </is>
      </c>
    </row>
    <row r="280">
      <c r="A280" t="inlineStr">
        <is>
          <t>76</t>
        </is>
      </c>
      <c r="B280" t="inlineStr">
        <is>
          <t>Isosource Junior 500 ml</t>
        </is>
      </c>
      <c r="C280" t="inlineStr">
        <is>
          <t>gluten_free</t>
        </is>
      </c>
      <c r="D280" s="7" t="inlineStr">
        <is>
          <t>PASS</t>
        </is>
      </c>
      <c r="E280" t="inlineStr">
        <is>
          <t>True</t>
        </is>
      </c>
      <c r="F280" t="inlineStr">
        <is>
          <t>True</t>
        </is>
      </c>
      <c r="G280" t="inlineStr"/>
    </row>
    <row r="281">
      <c r="A281" t="inlineStr">
        <is>
          <t>76</t>
        </is>
      </c>
      <c r="B281" t="inlineStr">
        <is>
          <t>Isosource Junior 500 ml</t>
        </is>
      </c>
      <c r="C281" t="inlineStr">
        <is>
          <t>lactose_free</t>
        </is>
      </c>
      <c r="D281" s="7" t="inlineStr">
        <is>
          <t>PASS</t>
        </is>
      </c>
      <c r="E281" t="inlineStr">
        <is>
          <t>True</t>
        </is>
      </c>
      <c r="F281" t="inlineStr">
        <is>
          <t>True</t>
        </is>
      </c>
      <c r="G281" t="inlineStr"/>
    </row>
    <row r="282">
      <c r="A282" t="inlineStr">
        <is>
          <t>76</t>
        </is>
      </c>
      <c r="B282" t="inlineStr">
        <is>
          <t>Isosource Junior 500 ml</t>
        </is>
      </c>
      <c r="C282" t="inlineStr">
        <is>
          <t>nutritionally_complete</t>
        </is>
      </c>
      <c r="D282" s="8" t="inlineStr">
        <is>
          <t>UNKNOWN</t>
        </is>
      </c>
      <c r="E282" t="inlineStr">
        <is>
          <t>N/A</t>
        </is>
      </c>
      <c r="F282" t="inlineStr">
        <is>
          <t>True</t>
        </is>
      </c>
      <c r="G282" t="inlineStr">
        <is>
          <t>Cannot determine 'nutritionally_complete' for this product</t>
        </is>
      </c>
    </row>
    <row r="283">
      <c r="A283" t="inlineStr">
        <is>
          <t>76</t>
        </is>
      </c>
      <c r="B283" t="inlineStr">
        <is>
          <t>Isosource Junior 500 ml</t>
        </is>
      </c>
      <c r="C283" t="inlineStr">
        <is>
          <t>low_glycemic_index</t>
        </is>
      </c>
      <c r="D283" s="8" t="inlineStr">
        <is>
          <t>UNKNOWN</t>
        </is>
      </c>
      <c r="E283" t="inlineStr">
        <is>
          <t>N/A</t>
        </is>
      </c>
      <c r="F283" t="inlineStr">
        <is>
          <t>True</t>
        </is>
      </c>
      <c r="G283" t="inlineStr">
        <is>
          <t>Cannot determine 'low_glycemic_index' for this product</t>
        </is>
      </c>
    </row>
    <row r="284">
      <c r="A284" t="inlineStr">
        <is>
          <t>76</t>
        </is>
      </c>
      <c r="B284" t="inlineStr">
        <is>
          <t>Isosource Junior 500 ml</t>
        </is>
      </c>
      <c r="C284" t="inlineStr">
        <is>
          <t>formulation</t>
        </is>
      </c>
      <c r="D284" s="7" t="inlineStr">
        <is>
          <t>PASS</t>
        </is>
      </c>
      <c r="E284" t="inlineStr">
        <is>
          <t>liquid</t>
        </is>
      </c>
      <c r="F284" t="inlineStr">
        <is>
          <t>liquid</t>
        </is>
      </c>
      <c r="G284" t="inlineStr"/>
    </row>
    <row r="285">
      <c r="A285" t="inlineStr">
        <is>
          <t>76</t>
        </is>
      </c>
      <c r="B285" t="inlineStr">
        <is>
          <t>Isosource Junior 500 ml</t>
        </is>
      </c>
      <c r="C285" t="inlineStr">
        <is>
          <t>route</t>
        </is>
      </c>
      <c r="D285" s="7" t="inlineStr">
        <is>
          <t>PASS</t>
        </is>
      </c>
      <c r="E285" t="inlineStr">
        <is>
          <t>enteral</t>
        </is>
      </c>
      <c r="F285" t="inlineStr">
        <is>
          <t>enteral</t>
        </is>
      </c>
      <c r="G285" t="inlineStr"/>
    </row>
    <row r="286">
      <c r="A286" t="inlineStr">
        <is>
          <t>76</t>
        </is>
      </c>
      <c r="B286" t="inlineStr">
        <is>
          <t>Isosource Junior 500 ml</t>
        </is>
      </c>
      <c r="C286" t="inlineStr">
        <is>
          <t>volume</t>
        </is>
      </c>
      <c r="D286" s="7" t="inlineStr">
        <is>
          <t>PASS</t>
        </is>
      </c>
      <c r="E286" t="inlineStr">
        <is>
          <t>500.0 ml</t>
        </is>
      </c>
      <c r="F286">
        <f> 500.0 ml</f>
        <v/>
      </c>
      <c r="G286" t="inlineStr"/>
    </row>
    <row r="287">
      <c r="A287" t="inlineStr">
        <is>
          <t>77</t>
        </is>
      </c>
      <c r="B287" t="inlineStr">
        <is>
          <t>Isosource Energy Fibre 500 ml</t>
        </is>
      </c>
      <c r="C287" t="inlineStr">
        <is>
          <t>energy</t>
        </is>
      </c>
      <c r="D287" s="7" t="inlineStr">
        <is>
          <t>PASS</t>
        </is>
      </c>
      <c r="E287" t="inlineStr">
        <is>
          <t>160.0 kcal/100ml</t>
        </is>
      </c>
      <c r="F287">
        <f> 150.0 kcal/100ml</f>
        <v/>
      </c>
      <c r="G287" t="inlineStr"/>
    </row>
    <row r="288">
      <c r="A288" t="inlineStr">
        <is>
          <t>77</t>
        </is>
      </c>
      <c r="B288" t="inlineStr">
        <is>
          <t>Isosource Energy Fibre 500 ml</t>
        </is>
      </c>
      <c r="C288" t="inlineStr">
        <is>
          <t>protein</t>
        </is>
      </c>
      <c r="D288" s="9" t="inlineStr">
        <is>
          <t>FAIL</t>
        </is>
      </c>
      <c r="E288" t="inlineStr">
        <is>
          <t>6.3 g/100ml</t>
        </is>
      </c>
      <c r="F288" t="inlineStr">
        <is>
          <t>7.5-7.7 g/100ml</t>
        </is>
      </c>
      <c r="G288" t="inlineStr">
        <is>
          <t>6.3 outside range 7.5-7.7</t>
        </is>
      </c>
    </row>
    <row r="289">
      <c r="A289" t="inlineStr">
        <is>
          <t>77</t>
        </is>
      </c>
      <c r="B289" t="inlineStr">
        <is>
          <t>Isosource Energy Fibre 500 ml</t>
        </is>
      </c>
      <c r="C289" t="inlineStr">
        <is>
          <t>fat</t>
        </is>
      </c>
      <c r="D289" s="7" t="inlineStr">
        <is>
          <t>PASS</t>
        </is>
      </c>
      <c r="E289" t="inlineStr">
        <is>
          <t>5.8 g/100ml</t>
        </is>
      </c>
      <c r="F289" t="inlineStr">
        <is>
          <t>5.0-7.7 g/100ml</t>
        </is>
      </c>
      <c r="G289" t="inlineStr"/>
    </row>
    <row r="290">
      <c r="A290" t="inlineStr">
        <is>
          <t>77</t>
        </is>
      </c>
      <c r="B290" t="inlineStr">
        <is>
          <t>Isosource Energy Fibre 500 ml</t>
        </is>
      </c>
      <c r="C290" t="inlineStr">
        <is>
          <t>carbohydrates</t>
        </is>
      </c>
      <c r="D290" s="7" t="inlineStr">
        <is>
          <t>PASS</t>
        </is>
      </c>
      <c r="E290" t="inlineStr">
        <is>
          <t>18.8 g/100ml</t>
        </is>
      </c>
      <c r="F290" t="inlineStr">
        <is>
          <t>11.7-19.0 g/100ml</t>
        </is>
      </c>
      <c r="G290" t="inlineStr"/>
    </row>
    <row r="291">
      <c r="A291" t="inlineStr">
        <is>
          <t>77</t>
        </is>
      </c>
      <c r="B291" t="inlineStr">
        <is>
          <t>Isosource Energy Fibre 500 ml</t>
        </is>
      </c>
      <c r="C291" t="inlineStr">
        <is>
          <t>contains_fiber</t>
        </is>
      </c>
      <c r="D291" s="7" t="inlineStr">
        <is>
          <t>PASS</t>
        </is>
      </c>
      <c r="E291" t="inlineStr">
        <is>
          <t>fiber=1.5 g/100ml</t>
        </is>
      </c>
      <c r="F291" t="inlineStr">
        <is>
          <t>contains fiber</t>
        </is>
      </c>
      <c r="G291" t="inlineStr"/>
    </row>
    <row r="292">
      <c r="A292" t="inlineStr">
        <is>
          <t>77</t>
        </is>
      </c>
      <c r="B292" t="inlineStr">
        <is>
          <t>Isosource Energy Fibre 500 ml</t>
        </is>
      </c>
      <c r="C292" t="inlineStr">
        <is>
          <t>nutritionally_complete</t>
        </is>
      </c>
      <c r="D292" s="8" t="inlineStr">
        <is>
          <t>UNKNOWN</t>
        </is>
      </c>
      <c r="E292" t="inlineStr">
        <is>
          <t>N/A</t>
        </is>
      </c>
      <c r="F292" t="inlineStr">
        <is>
          <t>True</t>
        </is>
      </c>
      <c r="G292" t="inlineStr">
        <is>
          <t>Cannot determine 'nutritionally_complete' for this product</t>
        </is>
      </c>
    </row>
    <row r="293">
      <c r="A293" t="inlineStr">
        <is>
          <t>77</t>
        </is>
      </c>
      <c r="B293" t="inlineStr">
        <is>
          <t>Isosource Energy Fibre 500 ml</t>
        </is>
      </c>
      <c r="C293" t="inlineStr">
        <is>
          <t>formulation</t>
        </is>
      </c>
      <c r="D293" s="7" t="inlineStr">
        <is>
          <t>PASS</t>
        </is>
      </c>
      <c r="E293" t="inlineStr">
        <is>
          <t>liquid</t>
        </is>
      </c>
      <c r="F293" t="inlineStr">
        <is>
          <t>liquid</t>
        </is>
      </c>
      <c r="G293" t="inlineStr"/>
    </row>
    <row r="294">
      <c r="A294" t="inlineStr">
        <is>
          <t>77</t>
        </is>
      </c>
      <c r="B294" t="inlineStr">
        <is>
          <t>Isosource Energy Fibre 500 ml</t>
        </is>
      </c>
      <c r="C294" t="inlineStr">
        <is>
          <t>route</t>
        </is>
      </c>
      <c r="D294" s="7" t="inlineStr">
        <is>
          <t>PASS</t>
        </is>
      </c>
      <c r="E294" t="inlineStr">
        <is>
          <t>enteral</t>
        </is>
      </c>
      <c r="F294" t="inlineStr">
        <is>
          <t>enteral</t>
        </is>
      </c>
      <c r="G294" t="inlineStr"/>
    </row>
    <row r="295">
      <c r="A295" t="inlineStr">
        <is>
          <t>77</t>
        </is>
      </c>
      <c r="B295" t="inlineStr">
        <is>
          <t>Isosource Energy Fibre 500 ml</t>
        </is>
      </c>
      <c r="C295" t="inlineStr">
        <is>
          <t>volume</t>
        </is>
      </c>
      <c r="D295" s="9" t="inlineStr">
        <is>
          <t>FAIL</t>
        </is>
      </c>
      <c r="E295" t="inlineStr">
        <is>
          <t>500.0 ml</t>
        </is>
      </c>
      <c r="F295">
        <f> 1000.0 ml</f>
        <v/>
      </c>
      <c r="G295" t="inlineStr">
        <is>
          <t>500.0 ml != 1000.0 ml</t>
        </is>
      </c>
    </row>
    <row r="296">
      <c r="A296" t="inlineStr">
        <is>
          <t>77</t>
        </is>
      </c>
      <c r="B296" t="inlineStr">
        <is>
          <t>Peptamen Junior Advance 500 ml</t>
        </is>
      </c>
      <c r="C296" t="inlineStr">
        <is>
          <t>energy</t>
        </is>
      </c>
      <c r="D296" s="7" t="inlineStr">
        <is>
          <t>PASS</t>
        </is>
      </c>
      <c r="E296" t="inlineStr">
        <is>
          <t>151.0 kcal/100ml</t>
        </is>
      </c>
      <c r="F296">
        <f> 150.0 kcal/100ml</f>
        <v/>
      </c>
      <c r="G296" t="inlineStr"/>
    </row>
    <row r="297">
      <c r="A297" t="inlineStr">
        <is>
          <t>77</t>
        </is>
      </c>
      <c r="B297" t="inlineStr">
        <is>
          <t>Peptamen Junior Advance 500 ml</t>
        </is>
      </c>
      <c r="C297" t="inlineStr">
        <is>
          <t>protein</t>
        </is>
      </c>
      <c r="D297" s="9" t="inlineStr">
        <is>
          <t>FAIL</t>
        </is>
      </c>
      <c r="E297" t="inlineStr">
        <is>
          <t>4.5 g/100ml</t>
        </is>
      </c>
      <c r="F297" t="inlineStr">
        <is>
          <t>7.5-7.7 g/100ml</t>
        </is>
      </c>
      <c r="G297" t="inlineStr">
        <is>
          <t>4.5 outside range 7.5-7.7</t>
        </is>
      </c>
    </row>
    <row r="298">
      <c r="A298" t="inlineStr">
        <is>
          <t>77</t>
        </is>
      </c>
      <c r="B298" t="inlineStr">
        <is>
          <t>Peptamen Junior Advance 500 ml</t>
        </is>
      </c>
      <c r="C298" t="inlineStr">
        <is>
          <t>fat</t>
        </is>
      </c>
      <c r="D298" s="7" t="inlineStr">
        <is>
          <t>PASS</t>
        </is>
      </c>
      <c r="E298" t="inlineStr">
        <is>
          <t>6.6 g/100ml</t>
        </is>
      </c>
      <c r="F298" t="inlineStr">
        <is>
          <t>5.0-7.7 g/100ml</t>
        </is>
      </c>
      <c r="G298" t="inlineStr"/>
    </row>
    <row r="299">
      <c r="A299" t="inlineStr">
        <is>
          <t>77</t>
        </is>
      </c>
      <c r="B299" t="inlineStr">
        <is>
          <t>Peptamen Junior Advance 500 ml</t>
        </is>
      </c>
      <c r="C299" t="inlineStr">
        <is>
          <t>carbohydrates</t>
        </is>
      </c>
      <c r="D299" s="7" t="inlineStr">
        <is>
          <t>PASS</t>
        </is>
      </c>
      <c r="E299" t="inlineStr">
        <is>
          <t>18.0 g/100ml</t>
        </is>
      </c>
      <c r="F299" t="inlineStr">
        <is>
          <t>11.7-19.0 g/100ml</t>
        </is>
      </c>
      <c r="G299" t="inlineStr"/>
    </row>
    <row r="300">
      <c r="A300" t="inlineStr">
        <is>
          <t>77</t>
        </is>
      </c>
      <c r="B300" t="inlineStr">
        <is>
          <t>Peptamen Junior Advance 500 ml</t>
        </is>
      </c>
      <c r="C300" t="inlineStr">
        <is>
          <t>contains_fiber</t>
        </is>
      </c>
      <c r="D300" s="7" t="inlineStr">
        <is>
          <t>PASS</t>
        </is>
      </c>
      <c r="E300" t="inlineStr">
        <is>
          <t>fiber=0.7 g/100ml</t>
        </is>
      </c>
      <c r="F300" t="inlineStr">
        <is>
          <t>contains fiber</t>
        </is>
      </c>
      <c r="G300" t="inlineStr"/>
    </row>
    <row r="301">
      <c r="A301" t="inlineStr">
        <is>
          <t>77</t>
        </is>
      </c>
      <c r="B301" t="inlineStr">
        <is>
          <t>Peptamen Junior Advance 500 ml</t>
        </is>
      </c>
      <c r="C301" t="inlineStr">
        <is>
          <t>nutritionally_complete</t>
        </is>
      </c>
      <c r="D301" s="8" t="inlineStr">
        <is>
          <t>UNKNOWN</t>
        </is>
      </c>
      <c r="E301" t="inlineStr">
        <is>
          <t>N/A</t>
        </is>
      </c>
      <c r="F301" t="inlineStr">
        <is>
          <t>True</t>
        </is>
      </c>
      <c r="G301" t="inlineStr">
        <is>
          <t>Cannot determine 'nutritionally_complete' for this product</t>
        </is>
      </c>
    </row>
    <row r="302">
      <c r="A302" t="inlineStr">
        <is>
          <t>77</t>
        </is>
      </c>
      <c r="B302" t="inlineStr">
        <is>
          <t>Peptamen Junior Advance 500 ml</t>
        </is>
      </c>
      <c r="C302" t="inlineStr">
        <is>
          <t>formulation</t>
        </is>
      </c>
      <c r="D302" s="7" t="inlineStr">
        <is>
          <t>PASS</t>
        </is>
      </c>
      <c r="E302" t="inlineStr">
        <is>
          <t>liquid</t>
        </is>
      </c>
      <c r="F302" t="inlineStr">
        <is>
          <t>liquid</t>
        </is>
      </c>
      <c r="G302" t="inlineStr"/>
    </row>
    <row r="303">
      <c r="A303" t="inlineStr">
        <is>
          <t>77</t>
        </is>
      </c>
      <c r="B303" t="inlineStr">
        <is>
          <t>Peptamen Junior Advance 500 ml</t>
        </is>
      </c>
      <c r="C303" t="inlineStr">
        <is>
          <t>route</t>
        </is>
      </c>
      <c r="D303" s="7" t="inlineStr">
        <is>
          <t>PASS</t>
        </is>
      </c>
      <c r="E303" t="inlineStr">
        <is>
          <t>enteral</t>
        </is>
      </c>
      <c r="F303" t="inlineStr">
        <is>
          <t>enteral</t>
        </is>
      </c>
      <c r="G303" t="inlineStr"/>
    </row>
    <row r="304">
      <c r="A304" t="inlineStr">
        <is>
          <t>77</t>
        </is>
      </c>
      <c r="B304" t="inlineStr">
        <is>
          <t>Peptamen Junior Advance 500 ml</t>
        </is>
      </c>
      <c r="C304" t="inlineStr">
        <is>
          <t>volume</t>
        </is>
      </c>
      <c r="D304" s="9" t="inlineStr">
        <is>
          <t>FAIL</t>
        </is>
      </c>
      <c r="E304" t="inlineStr">
        <is>
          <t>500.0 ml</t>
        </is>
      </c>
      <c r="F304">
        <f> 1000.0 ml</f>
        <v/>
      </c>
      <c r="G304" t="inlineStr">
        <is>
          <t>500.0 ml != 1000.0 ml</t>
        </is>
      </c>
    </row>
    <row r="305">
      <c r="A305" t="inlineStr">
        <is>
          <t>77</t>
        </is>
      </c>
      <c r="B305" t="inlineStr">
        <is>
          <t>Isosource Standard Fibre 1000 ml</t>
        </is>
      </c>
      <c r="C305" t="inlineStr">
        <is>
          <t>energy</t>
        </is>
      </c>
      <c r="D305" s="9" t="inlineStr">
        <is>
          <t>FAIL</t>
        </is>
      </c>
      <c r="E305" t="inlineStr">
        <is>
          <t>103.0 kcal/100ml</t>
        </is>
      </c>
      <c r="F305">
        <f> 150.0 kcal/100ml</f>
        <v/>
      </c>
      <c r="G305" t="inlineStr">
        <is>
          <t>103.0 does not satisfy = 150.0</t>
        </is>
      </c>
    </row>
    <row r="306">
      <c r="A306" t="inlineStr">
        <is>
          <t>77</t>
        </is>
      </c>
      <c r="B306" t="inlineStr">
        <is>
          <t>Isosource Standard Fibre 1000 ml</t>
        </is>
      </c>
      <c r="C306" t="inlineStr">
        <is>
          <t>protein</t>
        </is>
      </c>
      <c r="D306" s="9" t="inlineStr">
        <is>
          <t>FAIL</t>
        </is>
      </c>
      <c r="E306" t="inlineStr">
        <is>
          <t>4.0 g/100ml</t>
        </is>
      </c>
      <c r="F306" t="inlineStr">
        <is>
          <t>7.5-7.7 g/100ml</t>
        </is>
      </c>
      <c r="G306" t="inlineStr">
        <is>
          <t>4.0 outside range 7.5-7.7</t>
        </is>
      </c>
    </row>
    <row r="307">
      <c r="A307" t="inlineStr">
        <is>
          <t>77</t>
        </is>
      </c>
      <c r="B307" t="inlineStr">
        <is>
          <t>Isosource Standard Fibre 1000 ml</t>
        </is>
      </c>
      <c r="C307" t="inlineStr">
        <is>
          <t>fat</t>
        </is>
      </c>
      <c r="D307" s="9" t="inlineStr">
        <is>
          <t>FAIL</t>
        </is>
      </c>
      <c r="E307" t="inlineStr">
        <is>
          <t>3.3 g/100ml</t>
        </is>
      </c>
      <c r="F307" t="inlineStr">
        <is>
          <t>5.0-7.7 g/100ml</t>
        </is>
      </c>
      <c r="G307" t="inlineStr">
        <is>
          <t>3.3 outside range 5.0-7.7</t>
        </is>
      </c>
    </row>
    <row r="308">
      <c r="A308" t="inlineStr">
        <is>
          <t>77</t>
        </is>
      </c>
      <c r="B308" t="inlineStr">
        <is>
          <t>Isosource Standard Fibre 1000 ml</t>
        </is>
      </c>
      <c r="C308" t="inlineStr">
        <is>
          <t>carbohydrates</t>
        </is>
      </c>
      <c r="D308" s="7" t="inlineStr">
        <is>
          <t>PASS</t>
        </is>
      </c>
      <c r="E308" t="inlineStr">
        <is>
          <t>13.0 g/100ml</t>
        </is>
      </c>
      <c r="F308" t="inlineStr">
        <is>
          <t>11.7-19.0 g/100ml</t>
        </is>
      </c>
      <c r="G308" t="inlineStr"/>
    </row>
    <row r="309">
      <c r="A309" t="inlineStr">
        <is>
          <t>77</t>
        </is>
      </c>
      <c r="B309" t="inlineStr">
        <is>
          <t>Isosource Standard Fibre 1000 ml</t>
        </is>
      </c>
      <c r="C309" t="inlineStr">
        <is>
          <t>contains_fiber</t>
        </is>
      </c>
      <c r="D309" s="7" t="inlineStr">
        <is>
          <t>PASS</t>
        </is>
      </c>
      <c r="E309" t="inlineStr">
        <is>
          <t>fiber=1.5 g/100ml</t>
        </is>
      </c>
      <c r="F309" t="inlineStr">
        <is>
          <t>contains fiber</t>
        </is>
      </c>
      <c r="G309" t="inlineStr"/>
    </row>
    <row r="310">
      <c r="A310" t="inlineStr">
        <is>
          <t>77</t>
        </is>
      </c>
      <c r="B310" t="inlineStr">
        <is>
          <t>Isosource Standard Fibre 1000 ml</t>
        </is>
      </c>
      <c r="C310" t="inlineStr">
        <is>
          <t>nutritionally_complete</t>
        </is>
      </c>
      <c r="D310" s="8" t="inlineStr">
        <is>
          <t>UNKNOWN</t>
        </is>
      </c>
      <c r="E310" t="inlineStr">
        <is>
          <t>N/A</t>
        </is>
      </c>
      <c r="F310" t="inlineStr">
        <is>
          <t>True</t>
        </is>
      </c>
      <c r="G310" t="inlineStr">
        <is>
          <t>Cannot determine 'nutritionally_complete' for this product</t>
        </is>
      </c>
    </row>
    <row r="311">
      <c r="A311" t="inlineStr">
        <is>
          <t>77</t>
        </is>
      </c>
      <c r="B311" t="inlineStr">
        <is>
          <t>Isosource Standard Fibre 1000 ml</t>
        </is>
      </c>
      <c r="C311" t="inlineStr">
        <is>
          <t>formulation</t>
        </is>
      </c>
      <c r="D311" s="7" t="inlineStr">
        <is>
          <t>PASS</t>
        </is>
      </c>
      <c r="E311" t="inlineStr">
        <is>
          <t>liquid</t>
        </is>
      </c>
      <c r="F311" t="inlineStr">
        <is>
          <t>liquid</t>
        </is>
      </c>
      <c r="G311" t="inlineStr"/>
    </row>
    <row r="312">
      <c r="A312" t="inlineStr">
        <is>
          <t>77</t>
        </is>
      </c>
      <c r="B312" t="inlineStr">
        <is>
          <t>Isosource Standard Fibre 1000 ml</t>
        </is>
      </c>
      <c r="C312" t="inlineStr">
        <is>
          <t>route</t>
        </is>
      </c>
      <c r="D312" s="7" t="inlineStr">
        <is>
          <t>PASS</t>
        </is>
      </c>
      <c r="E312" t="inlineStr">
        <is>
          <t>enteral</t>
        </is>
      </c>
      <c r="F312" t="inlineStr">
        <is>
          <t>enteral</t>
        </is>
      </c>
      <c r="G312" t="inlineStr"/>
    </row>
    <row r="313">
      <c r="A313" t="inlineStr">
        <is>
          <t>77</t>
        </is>
      </c>
      <c r="B313" t="inlineStr">
        <is>
          <t>Isosource Standard Fibre 1000 ml</t>
        </is>
      </c>
      <c r="C313" t="inlineStr">
        <is>
          <t>volume</t>
        </is>
      </c>
      <c r="D313" s="7" t="inlineStr">
        <is>
          <t>PASS</t>
        </is>
      </c>
      <c r="E313" t="inlineStr">
        <is>
          <t>1000.0 ml</t>
        </is>
      </c>
      <c r="F313">
        <f> 1000.0 ml</f>
        <v/>
      </c>
      <c r="G313" t="inlineStr"/>
    </row>
    <row r="314">
      <c r="A314" t="inlineStr">
        <is>
          <t>78</t>
        </is>
      </c>
      <c r="B314" t="inlineStr">
        <is>
          <t>Isosource Energy Fibre 500 ml</t>
        </is>
      </c>
      <c r="C314" t="inlineStr">
        <is>
          <t>energy</t>
        </is>
      </c>
      <c r="D314" s="7" t="inlineStr">
        <is>
          <t>PASS</t>
        </is>
      </c>
      <c r="E314" t="inlineStr">
        <is>
          <t>160.0 kcal/100ml</t>
        </is>
      </c>
      <c r="F314">
        <f> 150.0 kcal/100ml</f>
        <v/>
      </c>
      <c r="G314" t="inlineStr"/>
    </row>
    <row r="315">
      <c r="A315" t="inlineStr">
        <is>
          <t>78</t>
        </is>
      </c>
      <c r="B315" t="inlineStr">
        <is>
          <t>Isosource Energy Fibre 500 ml</t>
        </is>
      </c>
      <c r="C315" t="inlineStr">
        <is>
          <t>protein</t>
        </is>
      </c>
      <c r="D315" s="9" t="inlineStr">
        <is>
          <t>FAIL</t>
        </is>
      </c>
      <c r="E315" t="inlineStr">
        <is>
          <t>6.3 g/100ml</t>
        </is>
      </c>
      <c r="F315" t="inlineStr">
        <is>
          <t>7.5-7.7 g/100ml</t>
        </is>
      </c>
      <c r="G315" t="inlineStr">
        <is>
          <t>6.3 outside range 7.5-7.7</t>
        </is>
      </c>
    </row>
    <row r="316">
      <c r="A316" t="inlineStr">
        <is>
          <t>78</t>
        </is>
      </c>
      <c r="B316" t="inlineStr">
        <is>
          <t>Isosource Energy Fibre 500 ml</t>
        </is>
      </c>
      <c r="C316" t="inlineStr">
        <is>
          <t>fat</t>
        </is>
      </c>
      <c r="D316" s="7" t="inlineStr">
        <is>
          <t>PASS</t>
        </is>
      </c>
      <c r="E316" t="inlineStr">
        <is>
          <t>5.8 g/100ml</t>
        </is>
      </c>
      <c r="F316" t="inlineStr">
        <is>
          <t>5.0-7.7 g/100ml</t>
        </is>
      </c>
      <c r="G316" t="inlineStr"/>
    </row>
    <row r="317">
      <c r="A317" t="inlineStr">
        <is>
          <t>78</t>
        </is>
      </c>
      <c r="B317" t="inlineStr">
        <is>
          <t>Isosource Energy Fibre 500 ml</t>
        </is>
      </c>
      <c r="C317" t="inlineStr">
        <is>
          <t>carbohydrates</t>
        </is>
      </c>
      <c r="D317" s="7" t="inlineStr">
        <is>
          <t>PASS</t>
        </is>
      </c>
      <c r="E317" t="inlineStr">
        <is>
          <t>18.8 g/100ml</t>
        </is>
      </c>
      <c r="F317" t="inlineStr">
        <is>
          <t>11.7-19.0 g/100ml</t>
        </is>
      </c>
      <c r="G317" t="inlineStr"/>
    </row>
    <row r="318">
      <c r="A318" t="inlineStr">
        <is>
          <t>78</t>
        </is>
      </c>
      <c r="B318" t="inlineStr">
        <is>
          <t>Isosource Energy Fibre 500 ml</t>
        </is>
      </c>
      <c r="C318" t="inlineStr">
        <is>
          <t>contains_fiber</t>
        </is>
      </c>
      <c r="D318" s="7" t="inlineStr">
        <is>
          <t>PASS</t>
        </is>
      </c>
      <c r="E318" t="inlineStr">
        <is>
          <t>fiber=1.5 g/100ml</t>
        </is>
      </c>
      <c r="F318" t="inlineStr">
        <is>
          <t>contains fiber</t>
        </is>
      </c>
      <c r="G318" t="inlineStr"/>
    </row>
    <row r="319">
      <c r="A319" t="inlineStr">
        <is>
          <t>78</t>
        </is>
      </c>
      <c r="B319" t="inlineStr">
        <is>
          <t>Isosource Energy Fibre 500 ml</t>
        </is>
      </c>
      <c r="C319" t="inlineStr">
        <is>
          <t>nutritionally_complete</t>
        </is>
      </c>
      <c r="D319" s="8" t="inlineStr">
        <is>
          <t>UNKNOWN</t>
        </is>
      </c>
      <c r="E319" t="inlineStr">
        <is>
          <t>N/A</t>
        </is>
      </c>
      <c r="F319" t="inlineStr">
        <is>
          <t>True</t>
        </is>
      </c>
      <c r="G319" t="inlineStr">
        <is>
          <t>Cannot determine 'nutritionally_complete' for this product</t>
        </is>
      </c>
    </row>
    <row r="320">
      <c r="A320" t="inlineStr">
        <is>
          <t>78</t>
        </is>
      </c>
      <c r="B320" t="inlineStr">
        <is>
          <t>Isosource Energy Fibre 500 ml</t>
        </is>
      </c>
      <c r="C320" t="inlineStr">
        <is>
          <t>formulation</t>
        </is>
      </c>
      <c r="D320" s="7" t="inlineStr">
        <is>
          <t>PASS</t>
        </is>
      </c>
      <c r="E320" t="inlineStr">
        <is>
          <t>liquid</t>
        </is>
      </c>
      <c r="F320" t="inlineStr">
        <is>
          <t>liquid</t>
        </is>
      </c>
      <c r="G320" t="inlineStr"/>
    </row>
    <row r="321">
      <c r="A321" t="inlineStr">
        <is>
          <t>78</t>
        </is>
      </c>
      <c r="B321" t="inlineStr">
        <is>
          <t>Isosource Energy Fibre 500 ml</t>
        </is>
      </c>
      <c r="C321" t="inlineStr">
        <is>
          <t>route</t>
        </is>
      </c>
      <c r="D321" s="7" t="inlineStr">
        <is>
          <t>PASS</t>
        </is>
      </c>
      <c r="E321" t="inlineStr">
        <is>
          <t>enteral</t>
        </is>
      </c>
      <c r="F321" t="inlineStr">
        <is>
          <t>enteral</t>
        </is>
      </c>
      <c r="G321" t="inlineStr"/>
    </row>
    <row r="322">
      <c r="A322" t="inlineStr">
        <is>
          <t>78</t>
        </is>
      </c>
      <c r="B322" t="inlineStr">
        <is>
          <t>Isosource Energy Fibre 500 ml</t>
        </is>
      </c>
      <c r="C322" t="inlineStr">
        <is>
          <t>volume</t>
        </is>
      </c>
      <c r="D322" s="7" t="inlineStr">
        <is>
          <t>PASS</t>
        </is>
      </c>
      <c r="E322" t="inlineStr">
        <is>
          <t>500.0 ml</t>
        </is>
      </c>
      <c r="F322">
        <f> 500.0 ml</f>
        <v/>
      </c>
      <c r="G322" t="inlineStr"/>
    </row>
    <row r="323">
      <c r="A323" t="inlineStr">
        <is>
          <t>78</t>
        </is>
      </c>
      <c r="B323" t="inlineStr">
        <is>
          <t>Peptamen Junior Advance 500 ml</t>
        </is>
      </c>
      <c r="C323" t="inlineStr">
        <is>
          <t>energy</t>
        </is>
      </c>
      <c r="D323" s="7" t="inlineStr">
        <is>
          <t>PASS</t>
        </is>
      </c>
      <c r="E323" t="inlineStr">
        <is>
          <t>151.0 kcal/100ml</t>
        </is>
      </c>
      <c r="F323">
        <f> 150.0 kcal/100ml</f>
        <v/>
      </c>
      <c r="G323" t="inlineStr"/>
    </row>
    <row r="324">
      <c r="A324" t="inlineStr">
        <is>
          <t>78</t>
        </is>
      </c>
      <c r="B324" t="inlineStr">
        <is>
          <t>Peptamen Junior Advance 500 ml</t>
        </is>
      </c>
      <c r="C324" t="inlineStr">
        <is>
          <t>protein</t>
        </is>
      </c>
      <c r="D324" s="9" t="inlineStr">
        <is>
          <t>FAIL</t>
        </is>
      </c>
      <c r="E324" t="inlineStr">
        <is>
          <t>4.5 g/100ml</t>
        </is>
      </c>
      <c r="F324" t="inlineStr">
        <is>
          <t>7.5-7.7 g/100ml</t>
        </is>
      </c>
      <c r="G324" t="inlineStr">
        <is>
          <t>4.5 outside range 7.5-7.7</t>
        </is>
      </c>
    </row>
    <row r="325">
      <c r="A325" t="inlineStr">
        <is>
          <t>78</t>
        </is>
      </c>
      <c r="B325" t="inlineStr">
        <is>
          <t>Peptamen Junior Advance 500 ml</t>
        </is>
      </c>
      <c r="C325" t="inlineStr">
        <is>
          <t>fat</t>
        </is>
      </c>
      <c r="D325" s="7" t="inlineStr">
        <is>
          <t>PASS</t>
        </is>
      </c>
      <c r="E325" t="inlineStr">
        <is>
          <t>6.6 g/100ml</t>
        </is>
      </c>
      <c r="F325" t="inlineStr">
        <is>
          <t>5.0-7.7 g/100ml</t>
        </is>
      </c>
      <c r="G325" t="inlineStr"/>
    </row>
    <row r="326">
      <c r="A326" t="inlineStr">
        <is>
          <t>78</t>
        </is>
      </c>
      <c r="B326" t="inlineStr">
        <is>
          <t>Peptamen Junior Advance 500 ml</t>
        </is>
      </c>
      <c r="C326" t="inlineStr">
        <is>
          <t>carbohydrates</t>
        </is>
      </c>
      <c r="D326" s="7" t="inlineStr">
        <is>
          <t>PASS</t>
        </is>
      </c>
      <c r="E326" t="inlineStr">
        <is>
          <t>18.0 g/100ml</t>
        </is>
      </c>
      <c r="F326" t="inlineStr">
        <is>
          <t>11.7-19.0 g/100ml</t>
        </is>
      </c>
      <c r="G326" t="inlineStr"/>
    </row>
    <row r="327">
      <c r="A327" t="inlineStr">
        <is>
          <t>78</t>
        </is>
      </c>
      <c r="B327" t="inlineStr">
        <is>
          <t>Peptamen Junior Advance 500 ml</t>
        </is>
      </c>
      <c r="C327" t="inlineStr">
        <is>
          <t>contains_fiber</t>
        </is>
      </c>
      <c r="D327" s="7" t="inlineStr">
        <is>
          <t>PASS</t>
        </is>
      </c>
      <c r="E327" t="inlineStr">
        <is>
          <t>fiber=0.7 g/100ml</t>
        </is>
      </c>
      <c r="F327" t="inlineStr">
        <is>
          <t>contains fiber</t>
        </is>
      </c>
      <c r="G327" t="inlineStr"/>
    </row>
    <row r="328">
      <c r="A328" t="inlineStr">
        <is>
          <t>78</t>
        </is>
      </c>
      <c r="B328" t="inlineStr">
        <is>
          <t>Peptamen Junior Advance 500 ml</t>
        </is>
      </c>
      <c r="C328" t="inlineStr">
        <is>
          <t>nutritionally_complete</t>
        </is>
      </c>
      <c r="D328" s="8" t="inlineStr">
        <is>
          <t>UNKNOWN</t>
        </is>
      </c>
      <c r="E328" t="inlineStr">
        <is>
          <t>N/A</t>
        </is>
      </c>
      <c r="F328" t="inlineStr">
        <is>
          <t>True</t>
        </is>
      </c>
      <c r="G328" t="inlineStr">
        <is>
          <t>Cannot determine 'nutritionally_complete' for this product</t>
        </is>
      </c>
    </row>
    <row r="329">
      <c r="A329" t="inlineStr">
        <is>
          <t>78</t>
        </is>
      </c>
      <c r="B329" t="inlineStr">
        <is>
          <t>Peptamen Junior Advance 500 ml</t>
        </is>
      </c>
      <c r="C329" t="inlineStr">
        <is>
          <t>formulation</t>
        </is>
      </c>
      <c r="D329" s="7" t="inlineStr">
        <is>
          <t>PASS</t>
        </is>
      </c>
      <c r="E329" t="inlineStr">
        <is>
          <t>liquid</t>
        </is>
      </c>
      <c r="F329" t="inlineStr">
        <is>
          <t>liquid</t>
        </is>
      </c>
      <c r="G329" t="inlineStr"/>
    </row>
    <row r="330">
      <c r="A330" t="inlineStr">
        <is>
          <t>78</t>
        </is>
      </c>
      <c r="B330" t="inlineStr">
        <is>
          <t>Peptamen Junior Advance 500 ml</t>
        </is>
      </c>
      <c r="C330" t="inlineStr">
        <is>
          <t>route</t>
        </is>
      </c>
      <c r="D330" s="7" t="inlineStr">
        <is>
          <t>PASS</t>
        </is>
      </c>
      <c r="E330" t="inlineStr">
        <is>
          <t>enteral</t>
        </is>
      </c>
      <c r="F330" t="inlineStr">
        <is>
          <t>enteral</t>
        </is>
      </c>
      <c r="G330" t="inlineStr"/>
    </row>
    <row r="331">
      <c r="A331" t="inlineStr">
        <is>
          <t>78</t>
        </is>
      </c>
      <c r="B331" t="inlineStr">
        <is>
          <t>Peptamen Junior Advance 500 ml</t>
        </is>
      </c>
      <c r="C331" t="inlineStr">
        <is>
          <t>volume</t>
        </is>
      </c>
      <c r="D331" s="7" t="inlineStr">
        <is>
          <t>PASS</t>
        </is>
      </c>
      <c r="E331" t="inlineStr">
        <is>
          <t>500.0 ml</t>
        </is>
      </c>
      <c r="F331">
        <f> 500.0 ml</f>
        <v/>
      </c>
      <c r="G331" t="inlineStr"/>
    </row>
    <row r="332">
      <c r="A332" t="inlineStr">
        <is>
          <t>78</t>
        </is>
      </c>
      <c r="B332" t="inlineStr">
        <is>
          <t>Novasource GI Advance 500 ml</t>
        </is>
      </c>
      <c r="C332" t="inlineStr">
        <is>
          <t>energy</t>
        </is>
      </c>
      <c r="D332" s="7" t="inlineStr">
        <is>
          <t>PASS</t>
        </is>
      </c>
      <c r="E332" t="inlineStr">
        <is>
          <t>155.0 kcal/100ml</t>
        </is>
      </c>
      <c r="F332">
        <f> 150.0 kcal/100ml</f>
        <v/>
      </c>
      <c r="G332" t="inlineStr"/>
    </row>
    <row r="333">
      <c r="A333" t="inlineStr">
        <is>
          <t>78</t>
        </is>
      </c>
      <c r="B333" t="inlineStr">
        <is>
          <t>Novasource GI Advance 500 ml</t>
        </is>
      </c>
      <c r="C333" t="inlineStr">
        <is>
          <t>protein</t>
        </is>
      </c>
      <c r="D333" s="9" t="inlineStr">
        <is>
          <t>FAIL</t>
        </is>
      </c>
      <c r="E333" t="inlineStr">
        <is>
          <t>9.6 g/100ml</t>
        </is>
      </c>
      <c r="F333" t="inlineStr">
        <is>
          <t>7.5-7.7 g/100ml</t>
        </is>
      </c>
      <c r="G333" t="inlineStr">
        <is>
          <t>9.6 outside range 7.5-7.7</t>
        </is>
      </c>
    </row>
    <row r="334">
      <c r="A334" t="inlineStr">
        <is>
          <t>78</t>
        </is>
      </c>
      <c r="B334" t="inlineStr">
        <is>
          <t>Novasource GI Advance 500 ml</t>
        </is>
      </c>
      <c r="C334" t="inlineStr">
        <is>
          <t>fat</t>
        </is>
      </c>
      <c r="D334" s="9" t="inlineStr">
        <is>
          <t>FAIL</t>
        </is>
      </c>
      <c r="E334" t="inlineStr">
        <is>
          <t>4.7 g/100ml</t>
        </is>
      </c>
      <c r="F334" t="inlineStr">
        <is>
          <t>5.0-7.7 g/100ml</t>
        </is>
      </c>
      <c r="G334" t="inlineStr">
        <is>
          <t>4.7 outside range 5.0-7.7</t>
        </is>
      </c>
    </row>
    <row r="335">
      <c r="A335" t="inlineStr">
        <is>
          <t>78</t>
        </is>
      </c>
      <c r="B335" t="inlineStr">
        <is>
          <t>Novasource GI Advance 500 ml</t>
        </is>
      </c>
      <c r="C335" t="inlineStr">
        <is>
          <t>carbohydrates</t>
        </is>
      </c>
      <c r="D335" s="7" t="inlineStr">
        <is>
          <t>PASS</t>
        </is>
      </c>
      <c r="E335" t="inlineStr">
        <is>
          <t>17.5 g/100ml</t>
        </is>
      </c>
      <c r="F335" t="inlineStr">
        <is>
          <t>11.7-19.0 g/100ml</t>
        </is>
      </c>
      <c r="G335" t="inlineStr"/>
    </row>
    <row r="336">
      <c r="A336" t="inlineStr">
        <is>
          <t>78</t>
        </is>
      </c>
      <c r="B336" t="inlineStr">
        <is>
          <t>Novasource GI Advance 500 ml</t>
        </is>
      </c>
      <c r="C336" t="inlineStr">
        <is>
          <t>contains_fiber</t>
        </is>
      </c>
      <c r="D336" s="7" t="inlineStr">
        <is>
          <t>PASS</t>
        </is>
      </c>
      <c r="E336" t="inlineStr">
        <is>
          <t>fiber=2.2 g/100ml</t>
        </is>
      </c>
      <c r="F336" t="inlineStr">
        <is>
          <t>contains fiber</t>
        </is>
      </c>
      <c r="G336" t="inlineStr"/>
    </row>
    <row r="337">
      <c r="A337" t="inlineStr">
        <is>
          <t>78</t>
        </is>
      </c>
      <c r="B337" t="inlineStr">
        <is>
          <t>Novasource GI Advance 500 ml</t>
        </is>
      </c>
      <c r="C337" t="inlineStr">
        <is>
          <t>nutritionally_complete</t>
        </is>
      </c>
      <c r="D337" s="8" t="inlineStr">
        <is>
          <t>UNKNOWN</t>
        </is>
      </c>
      <c r="E337" t="inlineStr">
        <is>
          <t>N/A</t>
        </is>
      </c>
      <c r="F337" t="inlineStr">
        <is>
          <t>True</t>
        </is>
      </c>
      <c r="G337" t="inlineStr">
        <is>
          <t>Cannot determine 'nutritionally_complete' for this product</t>
        </is>
      </c>
    </row>
    <row r="338">
      <c r="A338" t="inlineStr">
        <is>
          <t>78</t>
        </is>
      </c>
      <c r="B338" t="inlineStr">
        <is>
          <t>Novasource GI Advance 500 ml</t>
        </is>
      </c>
      <c r="C338" t="inlineStr">
        <is>
          <t>formulation</t>
        </is>
      </c>
      <c r="D338" s="7" t="inlineStr">
        <is>
          <t>PASS</t>
        </is>
      </c>
      <c r="E338" t="inlineStr">
        <is>
          <t>liquid</t>
        </is>
      </c>
      <c r="F338" t="inlineStr">
        <is>
          <t>liquid</t>
        </is>
      </c>
      <c r="G338" t="inlineStr"/>
    </row>
    <row r="339">
      <c r="A339" t="inlineStr">
        <is>
          <t>78</t>
        </is>
      </c>
      <c r="B339" t="inlineStr">
        <is>
          <t>Novasource GI Advance 500 ml</t>
        </is>
      </c>
      <c r="C339" t="inlineStr">
        <is>
          <t>route</t>
        </is>
      </c>
      <c r="D339" s="7" t="inlineStr">
        <is>
          <t>PASS</t>
        </is>
      </c>
      <c r="E339" t="inlineStr">
        <is>
          <t>enteral</t>
        </is>
      </c>
      <c r="F339" t="inlineStr">
        <is>
          <t>enteral</t>
        </is>
      </c>
      <c r="G339" t="inlineStr"/>
    </row>
    <row r="340">
      <c r="A340" t="inlineStr">
        <is>
          <t>78</t>
        </is>
      </c>
      <c r="B340" t="inlineStr">
        <is>
          <t>Novasource GI Advance 500 ml</t>
        </is>
      </c>
      <c r="C340" t="inlineStr">
        <is>
          <t>volume</t>
        </is>
      </c>
      <c r="D340" s="7" t="inlineStr">
        <is>
          <t>PASS</t>
        </is>
      </c>
      <c r="E340" t="inlineStr">
        <is>
          <t>500.0 ml</t>
        </is>
      </c>
      <c r="F340">
        <f> 500.0 ml</f>
        <v/>
      </c>
      <c r="G340" t="inlineStr"/>
    </row>
    <row r="341">
      <c r="A341" t="inlineStr">
        <is>
          <t>79</t>
        </is>
      </c>
      <c r="B341" t="inlineStr">
        <is>
          <t>Isosource Standard 500 ml</t>
        </is>
      </c>
      <c r="C341" t="inlineStr">
        <is>
          <t>energy</t>
        </is>
      </c>
      <c r="D341" s="7" t="inlineStr">
        <is>
          <t>PASS</t>
        </is>
      </c>
      <c r="E341" t="inlineStr">
        <is>
          <t>103.0 kcal/100ml</t>
        </is>
      </c>
      <c r="F341">
        <f> 100.0 kcal/100ml</f>
        <v/>
      </c>
      <c r="G341" t="inlineStr"/>
    </row>
    <row r="342">
      <c r="A342" t="inlineStr">
        <is>
          <t>79</t>
        </is>
      </c>
      <c r="B342" t="inlineStr">
        <is>
          <t>Isosource Standard 500 ml</t>
        </is>
      </c>
      <c r="C342" t="inlineStr">
        <is>
          <t>protein</t>
        </is>
      </c>
      <c r="D342" s="7" t="inlineStr">
        <is>
          <t>PASS</t>
        </is>
      </c>
      <c r="E342" t="inlineStr">
        <is>
          <t>4.0 g/100ml</t>
        </is>
      </c>
      <c r="F342" t="inlineStr">
        <is>
          <t>3.8-4.0 g/100ml</t>
        </is>
      </c>
      <c r="G342" t="inlineStr"/>
    </row>
    <row r="343">
      <c r="A343" t="inlineStr">
        <is>
          <t>79</t>
        </is>
      </c>
      <c r="B343" t="inlineStr">
        <is>
          <t>Isosource Standard 500 ml</t>
        </is>
      </c>
      <c r="C343" t="inlineStr">
        <is>
          <t>fat</t>
        </is>
      </c>
      <c r="D343" s="9" t="inlineStr">
        <is>
          <t>FAIL</t>
        </is>
      </c>
      <c r="E343" t="inlineStr">
        <is>
          <t>3.3 g/100ml</t>
        </is>
      </c>
      <c r="F343" t="inlineStr">
        <is>
          <t>1.1-1.7 g/100ml</t>
        </is>
      </c>
      <c r="G343" t="inlineStr">
        <is>
          <t>3.3 outside range 1.1-1.7</t>
        </is>
      </c>
    </row>
    <row r="344">
      <c r="A344" t="inlineStr">
        <is>
          <t>79</t>
        </is>
      </c>
      <c r="B344" t="inlineStr">
        <is>
          <t>Isosource Standard 500 ml</t>
        </is>
      </c>
      <c r="C344" t="inlineStr">
        <is>
          <t>carbohydrates</t>
        </is>
      </c>
      <c r="D344" s="9" t="inlineStr">
        <is>
          <t>FAIL</t>
        </is>
      </c>
      <c r="E344" t="inlineStr">
        <is>
          <t>13.8 g/100ml</t>
        </is>
      </c>
      <c r="F344" t="inlineStr">
        <is>
          <t>17.6-18.8 g/100ml</t>
        </is>
      </c>
      <c r="G344" t="inlineStr">
        <is>
          <t>13.8 outside range 17.6-18.8</t>
        </is>
      </c>
    </row>
    <row r="345">
      <c r="A345" t="inlineStr">
        <is>
          <t>79</t>
        </is>
      </c>
      <c r="B345" t="inlineStr">
        <is>
          <t>Isosource Standard 500 ml</t>
        </is>
      </c>
      <c r="C345" t="inlineStr">
        <is>
          <t>nutritionally_complete</t>
        </is>
      </c>
      <c r="D345" s="8" t="inlineStr">
        <is>
          <t>UNKNOWN</t>
        </is>
      </c>
      <c r="E345" t="inlineStr">
        <is>
          <t>N/A</t>
        </is>
      </c>
      <c r="F345" t="inlineStr">
        <is>
          <t>True</t>
        </is>
      </c>
      <c r="G345" t="inlineStr">
        <is>
          <t>Cannot determine 'nutritionally_complete' for this product</t>
        </is>
      </c>
    </row>
    <row r="346">
      <c r="A346" t="inlineStr">
        <is>
          <t>79</t>
        </is>
      </c>
      <c r="B346" t="inlineStr">
        <is>
          <t>Isosource Standard 500 ml</t>
        </is>
      </c>
      <c r="C346" t="inlineStr">
        <is>
          <t>formulation</t>
        </is>
      </c>
      <c r="D346" s="7" t="inlineStr">
        <is>
          <t>PASS</t>
        </is>
      </c>
      <c r="E346" t="inlineStr">
        <is>
          <t>liquid</t>
        </is>
      </c>
      <c r="F346" t="inlineStr">
        <is>
          <t>liquid</t>
        </is>
      </c>
      <c r="G346" t="inlineStr"/>
    </row>
    <row r="347">
      <c r="A347" t="inlineStr">
        <is>
          <t>79</t>
        </is>
      </c>
      <c r="B347" t="inlineStr">
        <is>
          <t>Isosource Standard 500 ml</t>
        </is>
      </c>
      <c r="C347" t="inlineStr">
        <is>
          <t>route</t>
        </is>
      </c>
      <c r="D347" s="7" t="inlineStr">
        <is>
          <t>PASS</t>
        </is>
      </c>
      <c r="E347" t="inlineStr">
        <is>
          <t>enteral</t>
        </is>
      </c>
      <c r="F347" t="inlineStr">
        <is>
          <t>enteral</t>
        </is>
      </c>
      <c r="G347" t="inlineStr"/>
    </row>
    <row r="348">
      <c r="A348" t="inlineStr">
        <is>
          <t>79</t>
        </is>
      </c>
      <c r="B348" t="inlineStr">
        <is>
          <t>Isosource Standard 500 ml</t>
        </is>
      </c>
      <c r="C348" t="inlineStr">
        <is>
          <t>volume</t>
        </is>
      </c>
      <c r="D348" s="7" t="inlineStr">
        <is>
          <t>PASS</t>
        </is>
      </c>
      <c r="E348" t="inlineStr">
        <is>
          <t>500.0 ml</t>
        </is>
      </c>
      <c r="F348">
        <f> 500.0 ml</f>
        <v/>
      </c>
      <c r="G348" t="inlineStr"/>
    </row>
    <row r="349">
      <c r="A349" t="inlineStr">
        <is>
          <t>79</t>
        </is>
      </c>
      <c r="B349" t="inlineStr">
        <is>
          <t>Isosource Standard Fibre 500 ml</t>
        </is>
      </c>
      <c r="C349" t="inlineStr">
        <is>
          <t>energy</t>
        </is>
      </c>
      <c r="D349" s="7" t="inlineStr">
        <is>
          <t>PASS</t>
        </is>
      </c>
      <c r="E349" t="inlineStr">
        <is>
          <t>103.0 kcal/100ml</t>
        </is>
      </c>
      <c r="F349">
        <f> 100.0 kcal/100ml</f>
        <v/>
      </c>
      <c r="G349" t="inlineStr"/>
    </row>
    <row r="350">
      <c r="A350" t="inlineStr">
        <is>
          <t>79</t>
        </is>
      </c>
      <c r="B350" t="inlineStr">
        <is>
          <t>Isosource Standard Fibre 500 ml</t>
        </is>
      </c>
      <c r="C350" t="inlineStr">
        <is>
          <t>protein</t>
        </is>
      </c>
      <c r="D350" s="7" t="inlineStr">
        <is>
          <t>PASS</t>
        </is>
      </c>
      <c r="E350" t="inlineStr">
        <is>
          <t>4.0 g/100ml</t>
        </is>
      </c>
      <c r="F350" t="inlineStr">
        <is>
          <t>3.8-4.0 g/100ml</t>
        </is>
      </c>
      <c r="G350" t="inlineStr"/>
    </row>
    <row r="351">
      <c r="A351" t="inlineStr">
        <is>
          <t>79</t>
        </is>
      </c>
      <c r="B351" t="inlineStr">
        <is>
          <t>Isosource Standard Fibre 500 ml</t>
        </is>
      </c>
      <c r="C351" t="inlineStr">
        <is>
          <t>fat</t>
        </is>
      </c>
      <c r="D351" s="9" t="inlineStr">
        <is>
          <t>FAIL</t>
        </is>
      </c>
      <c r="E351" t="inlineStr">
        <is>
          <t>3.3 g/100ml</t>
        </is>
      </c>
      <c r="F351" t="inlineStr">
        <is>
          <t>1.1-1.7 g/100ml</t>
        </is>
      </c>
      <c r="G351" t="inlineStr">
        <is>
          <t>3.3 outside range 1.1-1.7</t>
        </is>
      </c>
    </row>
    <row r="352">
      <c r="A352" t="inlineStr">
        <is>
          <t>79</t>
        </is>
      </c>
      <c r="B352" t="inlineStr">
        <is>
          <t>Isosource Standard Fibre 500 ml</t>
        </is>
      </c>
      <c r="C352" t="inlineStr">
        <is>
          <t>carbohydrates</t>
        </is>
      </c>
      <c r="D352" s="9" t="inlineStr">
        <is>
          <t>FAIL</t>
        </is>
      </c>
      <c r="E352" t="inlineStr">
        <is>
          <t>13.0 g/100ml</t>
        </is>
      </c>
      <c r="F352" t="inlineStr">
        <is>
          <t>17.6-18.8 g/100ml</t>
        </is>
      </c>
      <c r="G352" t="inlineStr">
        <is>
          <t>13.0 outside range 17.6-18.8</t>
        </is>
      </c>
    </row>
    <row r="353">
      <c r="A353" t="inlineStr">
        <is>
          <t>79</t>
        </is>
      </c>
      <c r="B353" t="inlineStr">
        <is>
          <t>Isosource Standard Fibre 500 ml</t>
        </is>
      </c>
      <c r="C353" t="inlineStr">
        <is>
          <t>nutritionally_complete</t>
        </is>
      </c>
      <c r="D353" s="8" t="inlineStr">
        <is>
          <t>UNKNOWN</t>
        </is>
      </c>
      <c r="E353" t="inlineStr">
        <is>
          <t>N/A</t>
        </is>
      </c>
      <c r="F353" t="inlineStr">
        <is>
          <t>True</t>
        </is>
      </c>
      <c r="G353" t="inlineStr">
        <is>
          <t>Cannot determine 'nutritionally_complete' for this product</t>
        </is>
      </c>
    </row>
    <row r="354">
      <c r="A354" t="inlineStr">
        <is>
          <t>79</t>
        </is>
      </c>
      <c r="B354" t="inlineStr">
        <is>
          <t>Isosource Standard Fibre 500 ml</t>
        </is>
      </c>
      <c r="C354" t="inlineStr">
        <is>
          <t>formulation</t>
        </is>
      </c>
      <c r="D354" s="7" t="inlineStr">
        <is>
          <t>PASS</t>
        </is>
      </c>
      <c r="E354" t="inlineStr">
        <is>
          <t>liquid</t>
        </is>
      </c>
      <c r="F354" t="inlineStr">
        <is>
          <t>liquid</t>
        </is>
      </c>
      <c r="G354" t="inlineStr"/>
    </row>
    <row r="355">
      <c r="A355" t="inlineStr">
        <is>
          <t>79</t>
        </is>
      </c>
      <c r="B355" t="inlineStr">
        <is>
          <t>Isosource Standard Fibre 500 ml</t>
        </is>
      </c>
      <c r="C355" t="inlineStr">
        <is>
          <t>route</t>
        </is>
      </c>
      <c r="D355" s="7" t="inlineStr">
        <is>
          <t>PASS</t>
        </is>
      </c>
      <c r="E355" t="inlineStr">
        <is>
          <t>enteral</t>
        </is>
      </c>
      <c r="F355" t="inlineStr">
        <is>
          <t>enteral</t>
        </is>
      </c>
      <c r="G355" t="inlineStr"/>
    </row>
    <row r="356">
      <c r="A356" t="inlineStr">
        <is>
          <t>79</t>
        </is>
      </c>
      <c r="B356" t="inlineStr">
        <is>
          <t>Isosource Standard Fibre 500 ml</t>
        </is>
      </c>
      <c r="C356" t="inlineStr">
        <is>
          <t>volume</t>
        </is>
      </c>
      <c r="D356" s="7" t="inlineStr">
        <is>
          <t>PASS</t>
        </is>
      </c>
      <c r="E356" t="inlineStr">
        <is>
          <t>500.0 ml</t>
        </is>
      </c>
      <c r="F356">
        <f> 500.0 ml</f>
        <v/>
      </c>
      <c r="G356" t="inlineStr"/>
    </row>
    <row r="357">
      <c r="A357" t="inlineStr">
        <is>
          <t>79</t>
        </is>
      </c>
      <c r="B357" t="inlineStr">
        <is>
          <t>Peptamen 500 ml</t>
        </is>
      </c>
      <c r="C357" t="inlineStr">
        <is>
          <t>energy</t>
        </is>
      </c>
      <c r="D357" s="7" t="inlineStr">
        <is>
          <t>PASS</t>
        </is>
      </c>
      <c r="E357" t="inlineStr">
        <is>
          <t>100.0 kcal/100ml</t>
        </is>
      </c>
      <c r="F357">
        <f> 100.0 kcal/100ml</f>
        <v/>
      </c>
      <c r="G357" t="inlineStr"/>
    </row>
    <row r="358">
      <c r="A358" t="inlineStr">
        <is>
          <t>79</t>
        </is>
      </c>
      <c r="B358" t="inlineStr">
        <is>
          <t>Peptamen 500 ml</t>
        </is>
      </c>
      <c r="C358" t="inlineStr">
        <is>
          <t>protein</t>
        </is>
      </c>
      <c r="D358" s="7" t="inlineStr">
        <is>
          <t>PASS</t>
        </is>
      </c>
      <c r="E358" t="inlineStr">
        <is>
          <t>4.0 g/100ml</t>
        </is>
      </c>
      <c r="F358" t="inlineStr">
        <is>
          <t>3.8-4.0 g/100ml</t>
        </is>
      </c>
      <c r="G358" t="inlineStr"/>
    </row>
    <row r="359">
      <c r="A359" t="inlineStr">
        <is>
          <t>79</t>
        </is>
      </c>
      <c r="B359" t="inlineStr">
        <is>
          <t>Peptamen 500 ml</t>
        </is>
      </c>
      <c r="C359" t="inlineStr">
        <is>
          <t>fat</t>
        </is>
      </c>
      <c r="D359" s="9" t="inlineStr">
        <is>
          <t>FAIL</t>
        </is>
      </c>
      <c r="E359" t="inlineStr">
        <is>
          <t>3.3 g/100ml</t>
        </is>
      </c>
      <c r="F359" t="inlineStr">
        <is>
          <t>1.1-1.7 g/100ml</t>
        </is>
      </c>
      <c r="G359" t="inlineStr">
        <is>
          <t>3.3 outside range 1.1-1.7</t>
        </is>
      </c>
    </row>
    <row r="360">
      <c r="A360" t="inlineStr">
        <is>
          <t>79</t>
        </is>
      </c>
      <c r="B360" t="inlineStr">
        <is>
          <t>Peptamen 500 ml</t>
        </is>
      </c>
      <c r="C360" t="inlineStr">
        <is>
          <t>carbohydrates</t>
        </is>
      </c>
      <c r="D360" s="9" t="inlineStr">
        <is>
          <t>FAIL</t>
        </is>
      </c>
      <c r="E360" t="inlineStr">
        <is>
          <t>12.7 g/100ml</t>
        </is>
      </c>
      <c r="F360" t="inlineStr">
        <is>
          <t>17.6-18.8 g/100ml</t>
        </is>
      </c>
      <c r="G360" t="inlineStr">
        <is>
          <t>12.7 outside range 17.6-18.8</t>
        </is>
      </c>
    </row>
    <row r="361">
      <c r="A361" t="inlineStr">
        <is>
          <t>79</t>
        </is>
      </c>
      <c r="B361" t="inlineStr">
        <is>
          <t>Peptamen 500 ml</t>
        </is>
      </c>
      <c r="C361" t="inlineStr">
        <is>
          <t>nutritionally_complete</t>
        </is>
      </c>
      <c r="D361" s="8" t="inlineStr">
        <is>
          <t>UNKNOWN</t>
        </is>
      </c>
      <c r="E361" t="inlineStr">
        <is>
          <t>N/A</t>
        </is>
      </c>
      <c r="F361" t="inlineStr">
        <is>
          <t>True</t>
        </is>
      </c>
      <c r="G361" t="inlineStr">
        <is>
          <t>Cannot determine 'nutritionally_complete' for this product</t>
        </is>
      </c>
    </row>
    <row r="362">
      <c r="A362" t="inlineStr">
        <is>
          <t>79</t>
        </is>
      </c>
      <c r="B362" t="inlineStr">
        <is>
          <t>Peptamen 500 ml</t>
        </is>
      </c>
      <c r="C362" t="inlineStr">
        <is>
          <t>formulation</t>
        </is>
      </c>
      <c r="D362" s="7" t="inlineStr">
        <is>
          <t>PASS</t>
        </is>
      </c>
      <c r="E362" t="inlineStr">
        <is>
          <t>liquid</t>
        </is>
      </c>
      <c r="F362" t="inlineStr">
        <is>
          <t>liquid</t>
        </is>
      </c>
      <c r="G362" t="inlineStr"/>
    </row>
    <row r="363">
      <c r="A363" t="inlineStr">
        <is>
          <t>79</t>
        </is>
      </c>
      <c r="B363" t="inlineStr">
        <is>
          <t>Peptamen 500 ml</t>
        </is>
      </c>
      <c r="C363" t="inlineStr">
        <is>
          <t>route</t>
        </is>
      </c>
      <c r="D363" s="7" t="inlineStr">
        <is>
          <t>PASS</t>
        </is>
      </c>
      <c r="E363" t="inlineStr">
        <is>
          <t>enteral</t>
        </is>
      </c>
      <c r="F363" t="inlineStr">
        <is>
          <t>enteral</t>
        </is>
      </c>
      <c r="G363" t="inlineStr"/>
    </row>
    <row r="364">
      <c r="A364" t="inlineStr">
        <is>
          <t>79</t>
        </is>
      </c>
      <c r="B364" t="inlineStr">
        <is>
          <t>Peptamen 500 ml</t>
        </is>
      </c>
      <c r="C364" t="inlineStr">
        <is>
          <t>volume</t>
        </is>
      </c>
      <c r="D364" s="7" t="inlineStr">
        <is>
          <t>PASS</t>
        </is>
      </c>
      <c r="E364" t="inlineStr">
        <is>
          <t>500.0 ml</t>
        </is>
      </c>
      <c r="F364">
        <f> 500.0 ml</f>
        <v/>
      </c>
      <c r="G364" t="inlineStr"/>
    </row>
    <row r="365">
      <c r="A365" t="inlineStr">
        <is>
          <t>80</t>
        </is>
      </c>
      <c r="B365" t="inlineStr">
        <is>
          <t>Isosource Standard 500 ml</t>
        </is>
      </c>
      <c r="C365" t="inlineStr">
        <is>
          <t>energy</t>
        </is>
      </c>
      <c r="D365" s="7" t="inlineStr">
        <is>
          <t>PASS</t>
        </is>
      </c>
      <c r="E365" t="inlineStr">
        <is>
          <t>103.0 kcal/100ml</t>
        </is>
      </c>
      <c r="F365">
        <f> 100.0 kcal/100ml</f>
        <v/>
      </c>
      <c r="G365" t="inlineStr"/>
    </row>
    <row r="366">
      <c r="A366" t="inlineStr">
        <is>
          <t>80</t>
        </is>
      </c>
      <c r="B366" t="inlineStr">
        <is>
          <t>Isosource Standard 500 ml</t>
        </is>
      </c>
      <c r="C366" t="inlineStr">
        <is>
          <t>protein</t>
        </is>
      </c>
      <c r="D366" s="7" t="inlineStr">
        <is>
          <t>PASS</t>
        </is>
      </c>
      <c r="E366" t="inlineStr">
        <is>
          <t>4.0 g/100ml</t>
        </is>
      </c>
      <c r="F366" t="inlineStr">
        <is>
          <t>3.8-4.0 g/100ml</t>
        </is>
      </c>
      <c r="G366" t="inlineStr"/>
    </row>
    <row r="367">
      <c r="A367" t="inlineStr">
        <is>
          <t>80</t>
        </is>
      </c>
      <c r="B367" t="inlineStr">
        <is>
          <t>Isosource Standard 500 ml</t>
        </is>
      </c>
      <c r="C367" t="inlineStr">
        <is>
          <t>fat</t>
        </is>
      </c>
      <c r="D367" s="9" t="inlineStr">
        <is>
          <t>FAIL</t>
        </is>
      </c>
      <c r="E367" t="inlineStr">
        <is>
          <t>3.3 g/100ml</t>
        </is>
      </c>
      <c r="F367">
        <f> 3.7 g/100ml</f>
        <v/>
      </c>
      <c r="G367" t="inlineStr">
        <is>
          <t>3.3 does not satisfy = 3.7</t>
        </is>
      </c>
    </row>
    <row r="368">
      <c r="A368" t="inlineStr">
        <is>
          <t>80</t>
        </is>
      </c>
      <c r="B368" t="inlineStr">
        <is>
          <t>Isosource Standard 500 ml</t>
        </is>
      </c>
      <c r="C368" t="inlineStr">
        <is>
          <t>carbohydrates</t>
        </is>
      </c>
      <c r="D368" s="7" t="inlineStr">
        <is>
          <t>PASS</t>
        </is>
      </c>
      <c r="E368" t="inlineStr">
        <is>
          <t>13.8 g/100ml</t>
        </is>
      </c>
      <c r="F368">
        <f> 12.7 g/100ml</f>
        <v/>
      </c>
      <c r="G368" t="inlineStr"/>
    </row>
    <row r="369">
      <c r="A369" t="inlineStr">
        <is>
          <t>80</t>
        </is>
      </c>
      <c r="B369" t="inlineStr">
        <is>
          <t>Isosource Standard 500 ml</t>
        </is>
      </c>
      <c r="C369" t="inlineStr">
        <is>
          <t>mct_percentage</t>
        </is>
      </c>
      <c r="D369" s="8" t="inlineStr">
        <is>
          <t>UNKNOWN</t>
        </is>
      </c>
      <c r="E369" t="inlineStr">
        <is>
          <t>N/A</t>
        </is>
      </c>
      <c r="F369" t="inlineStr">
        <is>
          <t>&gt;= 70.0 %</t>
        </is>
      </c>
      <c r="G369" t="inlineStr">
        <is>
          <t>Product has no value for 'mct_percentage'</t>
        </is>
      </c>
    </row>
    <row r="370">
      <c r="A370" t="inlineStr">
        <is>
          <t>80</t>
        </is>
      </c>
      <c r="B370" t="inlineStr">
        <is>
          <t>Isosource Standard 500 ml</t>
        </is>
      </c>
      <c r="C370" t="inlineStr">
        <is>
          <t>nutritionally_complete</t>
        </is>
      </c>
      <c r="D370" s="8" t="inlineStr">
        <is>
          <t>UNKNOWN</t>
        </is>
      </c>
      <c r="E370" t="inlineStr">
        <is>
          <t>N/A</t>
        </is>
      </c>
      <c r="F370" t="inlineStr">
        <is>
          <t>True</t>
        </is>
      </c>
      <c r="G370" t="inlineStr">
        <is>
          <t>Cannot determine 'nutritionally_complete' for this product</t>
        </is>
      </c>
    </row>
    <row r="371">
      <c r="A371" t="inlineStr">
        <is>
          <t>80</t>
        </is>
      </c>
      <c r="B371" t="inlineStr">
        <is>
          <t>Isosource Standard 500 ml</t>
        </is>
      </c>
      <c r="C371" t="inlineStr">
        <is>
          <t>formulation</t>
        </is>
      </c>
      <c r="D371" s="7" t="inlineStr">
        <is>
          <t>PASS</t>
        </is>
      </c>
      <c r="E371" t="inlineStr">
        <is>
          <t>liquid</t>
        </is>
      </c>
      <c r="F371" t="inlineStr">
        <is>
          <t>liquid</t>
        </is>
      </c>
      <c r="G371" t="inlineStr"/>
    </row>
    <row r="372">
      <c r="A372" t="inlineStr">
        <is>
          <t>80</t>
        </is>
      </c>
      <c r="B372" t="inlineStr">
        <is>
          <t>Isosource Standard 500 ml</t>
        </is>
      </c>
      <c r="C372" t="inlineStr">
        <is>
          <t>route</t>
        </is>
      </c>
      <c r="D372" s="7" t="inlineStr">
        <is>
          <t>PASS</t>
        </is>
      </c>
      <c r="E372" t="inlineStr">
        <is>
          <t>enteral</t>
        </is>
      </c>
      <c r="F372" t="inlineStr">
        <is>
          <t>enteral</t>
        </is>
      </c>
      <c r="G372" t="inlineStr"/>
    </row>
    <row r="373">
      <c r="A373" t="inlineStr">
        <is>
          <t>80</t>
        </is>
      </c>
      <c r="B373" t="inlineStr">
        <is>
          <t>Isosource Standard 500 ml</t>
        </is>
      </c>
      <c r="C373" t="inlineStr">
        <is>
          <t>volume</t>
        </is>
      </c>
      <c r="D373" s="7" t="inlineStr">
        <is>
          <t>PASS</t>
        </is>
      </c>
      <c r="E373" t="inlineStr">
        <is>
          <t>500.0 ml</t>
        </is>
      </c>
      <c r="F373">
        <f> 500.0 ml</f>
        <v/>
      </c>
      <c r="G373" t="inlineStr"/>
    </row>
    <row r="374">
      <c r="A374" t="inlineStr">
        <is>
          <t>80</t>
        </is>
      </c>
      <c r="B374" t="inlineStr">
        <is>
          <t>Isosource Standard Fibre 500 ml</t>
        </is>
      </c>
      <c r="C374" t="inlineStr">
        <is>
          <t>energy</t>
        </is>
      </c>
      <c r="D374" s="7" t="inlineStr">
        <is>
          <t>PASS</t>
        </is>
      </c>
      <c r="E374" t="inlineStr">
        <is>
          <t>103.0 kcal/100ml</t>
        </is>
      </c>
      <c r="F374">
        <f> 100.0 kcal/100ml</f>
        <v/>
      </c>
      <c r="G374" t="inlineStr"/>
    </row>
    <row r="375">
      <c r="A375" t="inlineStr">
        <is>
          <t>80</t>
        </is>
      </c>
      <c r="B375" t="inlineStr">
        <is>
          <t>Isosource Standard Fibre 500 ml</t>
        </is>
      </c>
      <c r="C375" t="inlineStr">
        <is>
          <t>protein</t>
        </is>
      </c>
      <c r="D375" s="7" t="inlineStr">
        <is>
          <t>PASS</t>
        </is>
      </c>
      <c r="E375" t="inlineStr">
        <is>
          <t>4.0 g/100ml</t>
        </is>
      </c>
      <c r="F375" t="inlineStr">
        <is>
          <t>3.8-4.0 g/100ml</t>
        </is>
      </c>
      <c r="G375" t="inlineStr"/>
    </row>
    <row r="376">
      <c r="A376" t="inlineStr">
        <is>
          <t>80</t>
        </is>
      </c>
      <c r="B376" t="inlineStr">
        <is>
          <t>Isosource Standard Fibre 500 ml</t>
        </is>
      </c>
      <c r="C376" t="inlineStr">
        <is>
          <t>fat</t>
        </is>
      </c>
      <c r="D376" s="9" t="inlineStr">
        <is>
          <t>FAIL</t>
        </is>
      </c>
      <c r="E376" t="inlineStr">
        <is>
          <t>3.3 g/100ml</t>
        </is>
      </c>
      <c r="F376">
        <f> 3.7 g/100ml</f>
        <v/>
      </c>
      <c r="G376" t="inlineStr">
        <is>
          <t>3.3 does not satisfy = 3.7</t>
        </is>
      </c>
    </row>
    <row r="377">
      <c r="A377" t="inlineStr">
        <is>
          <t>80</t>
        </is>
      </c>
      <c r="B377" t="inlineStr">
        <is>
          <t>Isosource Standard Fibre 500 ml</t>
        </is>
      </c>
      <c r="C377" t="inlineStr">
        <is>
          <t>carbohydrates</t>
        </is>
      </c>
      <c r="D377" s="7" t="inlineStr">
        <is>
          <t>PASS</t>
        </is>
      </c>
      <c r="E377" t="inlineStr">
        <is>
          <t>13.0 g/100ml</t>
        </is>
      </c>
      <c r="F377">
        <f> 12.7 g/100ml</f>
        <v/>
      </c>
      <c r="G377" t="inlineStr"/>
    </row>
    <row r="378">
      <c r="A378" t="inlineStr">
        <is>
          <t>80</t>
        </is>
      </c>
      <c r="B378" t="inlineStr">
        <is>
          <t>Isosource Standard Fibre 500 ml</t>
        </is>
      </c>
      <c r="C378" t="inlineStr">
        <is>
          <t>mct_percentage</t>
        </is>
      </c>
      <c r="D378" s="8" t="inlineStr">
        <is>
          <t>UNKNOWN</t>
        </is>
      </c>
      <c r="E378" t="inlineStr">
        <is>
          <t>N/A</t>
        </is>
      </c>
      <c r="F378" t="inlineStr">
        <is>
          <t>&gt;= 70.0 %</t>
        </is>
      </c>
      <c r="G378" t="inlineStr">
        <is>
          <t>Product has no value for 'mct_percentage'</t>
        </is>
      </c>
    </row>
    <row r="379">
      <c r="A379" t="inlineStr">
        <is>
          <t>80</t>
        </is>
      </c>
      <c r="B379" t="inlineStr">
        <is>
          <t>Isosource Standard Fibre 500 ml</t>
        </is>
      </c>
      <c r="C379" t="inlineStr">
        <is>
          <t>nutritionally_complete</t>
        </is>
      </c>
      <c r="D379" s="8" t="inlineStr">
        <is>
          <t>UNKNOWN</t>
        </is>
      </c>
      <c r="E379" t="inlineStr">
        <is>
          <t>N/A</t>
        </is>
      </c>
      <c r="F379" t="inlineStr">
        <is>
          <t>True</t>
        </is>
      </c>
      <c r="G379" t="inlineStr">
        <is>
          <t>Cannot determine 'nutritionally_complete' for this product</t>
        </is>
      </c>
    </row>
    <row r="380">
      <c r="A380" t="inlineStr">
        <is>
          <t>80</t>
        </is>
      </c>
      <c r="B380" t="inlineStr">
        <is>
          <t>Isosource Standard Fibre 500 ml</t>
        </is>
      </c>
      <c r="C380" t="inlineStr">
        <is>
          <t>formulation</t>
        </is>
      </c>
      <c r="D380" s="7" t="inlineStr">
        <is>
          <t>PASS</t>
        </is>
      </c>
      <c r="E380" t="inlineStr">
        <is>
          <t>liquid</t>
        </is>
      </c>
      <c r="F380" t="inlineStr">
        <is>
          <t>liquid</t>
        </is>
      </c>
      <c r="G380" t="inlineStr"/>
    </row>
    <row r="381">
      <c r="A381" t="inlineStr">
        <is>
          <t>80</t>
        </is>
      </c>
      <c r="B381" t="inlineStr">
        <is>
          <t>Isosource Standard Fibre 500 ml</t>
        </is>
      </c>
      <c r="C381" t="inlineStr">
        <is>
          <t>route</t>
        </is>
      </c>
      <c r="D381" s="7" t="inlineStr">
        <is>
          <t>PASS</t>
        </is>
      </c>
      <c r="E381" t="inlineStr">
        <is>
          <t>enteral</t>
        </is>
      </c>
      <c r="F381" t="inlineStr">
        <is>
          <t>enteral</t>
        </is>
      </c>
      <c r="G381" t="inlineStr"/>
    </row>
    <row r="382">
      <c r="A382" t="inlineStr">
        <is>
          <t>80</t>
        </is>
      </c>
      <c r="B382" t="inlineStr">
        <is>
          <t>Isosource Standard Fibre 500 ml</t>
        </is>
      </c>
      <c r="C382" t="inlineStr">
        <is>
          <t>volume</t>
        </is>
      </c>
      <c r="D382" s="7" t="inlineStr">
        <is>
          <t>PASS</t>
        </is>
      </c>
      <c r="E382" t="inlineStr">
        <is>
          <t>500.0 ml</t>
        </is>
      </c>
      <c r="F382">
        <f> 500.0 ml</f>
        <v/>
      </c>
      <c r="G382" t="inlineStr"/>
    </row>
    <row r="383">
      <c r="A383" t="inlineStr">
        <is>
          <t>80</t>
        </is>
      </c>
      <c r="B383" t="inlineStr">
        <is>
          <t>Peptamen 500 ml</t>
        </is>
      </c>
      <c r="C383" t="inlineStr">
        <is>
          <t>energy</t>
        </is>
      </c>
      <c r="D383" s="7" t="inlineStr">
        <is>
          <t>PASS</t>
        </is>
      </c>
      <c r="E383" t="inlineStr">
        <is>
          <t>100.0 kcal/100ml</t>
        </is>
      </c>
      <c r="F383">
        <f> 100.0 kcal/100ml</f>
        <v/>
      </c>
      <c r="G383" t="inlineStr"/>
    </row>
    <row r="384">
      <c r="A384" t="inlineStr">
        <is>
          <t>80</t>
        </is>
      </c>
      <c r="B384" t="inlineStr">
        <is>
          <t>Peptamen 500 ml</t>
        </is>
      </c>
      <c r="C384" t="inlineStr">
        <is>
          <t>protein</t>
        </is>
      </c>
      <c r="D384" s="7" t="inlineStr">
        <is>
          <t>PASS</t>
        </is>
      </c>
      <c r="E384" t="inlineStr">
        <is>
          <t>4.0 g/100ml</t>
        </is>
      </c>
      <c r="F384" t="inlineStr">
        <is>
          <t>3.8-4.0 g/100ml</t>
        </is>
      </c>
      <c r="G384" t="inlineStr"/>
    </row>
    <row r="385">
      <c r="A385" t="inlineStr">
        <is>
          <t>80</t>
        </is>
      </c>
      <c r="B385" t="inlineStr">
        <is>
          <t>Peptamen 500 ml</t>
        </is>
      </c>
      <c r="C385" t="inlineStr">
        <is>
          <t>fat</t>
        </is>
      </c>
      <c r="D385" s="9" t="inlineStr">
        <is>
          <t>FAIL</t>
        </is>
      </c>
      <c r="E385" t="inlineStr">
        <is>
          <t>3.3 g/100ml</t>
        </is>
      </c>
      <c r="F385">
        <f> 3.7 g/100ml</f>
        <v/>
      </c>
      <c r="G385" t="inlineStr">
        <is>
          <t>3.3 does not satisfy = 3.7</t>
        </is>
      </c>
    </row>
    <row r="386">
      <c r="A386" t="inlineStr">
        <is>
          <t>80</t>
        </is>
      </c>
      <c r="B386" t="inlineStr">
        <is>
          <t>Peptamen 500 ml</t>
        </is>
      </c>
      <c r="C386" t="inlineStr">
        <is>
          <t>carbohydrates</t>
        </is>
      </c>
      <c r="D386" s="7" t="inlineStr">
        <is>
          <t>PASS</t>
        </is>
      </c>
      <c r="E386" t="inlineStr">
        <is>
          <t>12.7 g/100ml</t>
        </is>
      </c>
      <c r="F386">
        <f> 12.7 g/100ml</f>
        <v/>
      </c>
      <c r="G386" t="inlineStr"/>
    </row>
    <row r="387">
      <c r="A387" t="inlineStr">
        <is>
          <t>80</t>
        </is>
      </c>
      <c r="B387" t="inlineStr">
        <is>
          <t>Peptamen 500 ml</t>
        </is>
      </c>
      <c r="C387" t="inlineStr">
        <is>
          <t>mct_percentage</t>
        </is>
      </c>
      <c r="D387" s="8" t="inlineStr">
        <is>
          <t>UNKNOWN</t>
        </is>
      </c>
      <c r="E387" t="inlineStr">
        <is>
          <t>N/A</t>
        </is>
      </c>
      <c r="F387" t="inlineStr">
        <is>
          <t>&gt;= 70.0 %</t>
        </is>
      </c>
      <c r="G387" t="inlineStr">
        <is>
          <t>Product has no value for 'mct_percentage'</t>
        </is>
      </c>
    </row>
    <row r="388">
      <c r="A388" t="inlineStr">
        <is>
          <t>80</t>
        </is>
      </c>
      <c r="B388" t="inlineStr">
        <is>
          <t>Peptamen 500 ml</t>
        </is>
      </c>
      <c r="C388" t="inlineStr">
        <is>
          <t>nutritionally_complete</t>
        </is>
      </c>
      <c r="D388" s="8" t="inlineStr">
        <is>
          <t>UNKNOWN</t>
        </is>
      </c>
      <c r="E388" t="inlineStr">
        <is>
          <t>N/A</t>
        </is>
      </c>
      <c r="F388" t="inlineStr">
        <is>
          <t>True</t>
        </is>
      </c>
      <c r="G388" t="inlineStr">
        <is>
          <t>Cannot determine 'nutritionally_complete' for this product</t>
        </is>
      </c>
    </row>
    <row r="389">
      <c r="A389" t="inlineStr">
        <is>
          <t>80</t>
        </is>
      </c>
      <c r="B389" t="inlineStr">
        <is>
          <t>Peptamen 500 ml</t>
        </is>
      </c>
      <c r="C389" t="inlineStr">
        <is>
          <t>formulation</t>
        </is>
      </c>
      <c r="D389" s="7" t="inlineStr">
        <is>
          <t>PASS</t>
        </is>
      </c>
      <c r="E389" t="inlineStr">
        <is>
          <t>liquid</t>
        </is>
      </c>
      <c r="F389" t="inlineStr">
        <is>
          <t>liquid</t>
        </is>
      </c>
      <c r="G389" t="inlineStr"/>
    </row>
    <row r="390">
      <c r="A390" t="inlineStr">
        <is>
          <t>80</t>
        </is>
      </c>
      <c r="B390" t="inlineStr">
        <is>
          <t>Peptamen 500 ml</t>
        </is>
      </c>
      <c r="C390" t="inlineStr">
        <is>
          <t>route</t>
        </is>
      </c>
      <c r="D390" s="7" t="inlineStr">
        <is>
          <t>PASS</t>
        </is>
      </c>
      <c r="E390" t="inlineStr">
        <is>
          <t>enteral</t>
        </is>
      </c>
      <c r="F390" t="inlineStr">
        <is>
          <t>enteral</t>
        </is>
      </c>
      <c r="G390" t="inlineStr"/>
    </row>
    <row r="391">
      <c r="A391" t="inlineStr">
        <is>
          <t>80</t>
        </is>
      </c>
      <c r="B391" t="inlineStr">
        <is>
          <t>Peptamen 500 ml</t>
        </is>
      </c>
      <c r="C391" t="inlineStr">
        <is>
          <t>volume</t>
        </is>
      </c>
      <c r="D391" s="7" t="inlineStr">
        <is>
          <t>PASS</t>
        </is>
      </c>
      <c r="E391" t="inlineStr">
        <is>
          <t>500.0 ml</t>
        </is>
      </c>
      <c r="F391">
        <f> 500.0 ml</f>
        <v/>
      </c>
      <c r="G391" t="inlineStr"/>
    </row>
    <row r="392">
      <c r="A392" t="inlineStr">
        <is>
          <t>81</t>
        </is>
      </c>
      <c r="B392" t="inlineStr">
        <is>
          <t>Peptamen AF 500 ml</t>
        </is>
      </c>
      <c r="C392" t="inlineStr">
        <is>
          <t>energy</t>
        </is>
      </c>
      <c r="D392" s="7" t="inlineStr">
        <is>
          <t>PASS</t>
        </is>
      </c>
      <c r="E392" t="inlineStr">
        <is>
          <t>152.0 kcal/100ml</t>
        </is>
      </c>
      <c r="F392">
        <f> 152.0 kcal/100ml</f>
        <v/>
      </c>
      <c r="G392" t="inlineStr"/>
    </row>
    <row r="393">
      <c r="A393" t="inlineStr">
        <is>
          <t>81</t>
        </is>
      </c>
      <c r="B393" t="inlineStr">
        <is>
          <t>Peptamen AF 500 ml</t>
        </is>
      </c>
      <c r="C393" t="inlineStr">
        <is>
          <t>protein</t>
        </is>
      </c>
      <c r="D393" s="7" t="inlineStr">
        <is>
          <t>PASS</t>
        </is>
      </c>
      <c r="E393" t="inlineStr">
        <is>
          <t>9.4 g/100ml</t>
        </is>
      </c>
      <c r="F393">
        <f> 9.4 g/100ml</f>
        <v/>
      </c>
      <c r="G393" t="inlineStr"/>
    </row>
    <row r="394">
      <c r="A394" t="inlineStr">
        <is>
          <t>81</t>
        </is>
      </c>
      <c r="B394" t="inlineStr">
        <is>
          <t>Peptamen AF 500 ml</t>
        </is>
      </c>
      <c r="C394" t="inlineStr">
        <is>
          <t>fat</t>
        </is>
      </c>
      <c r="D394" s="7" t="inlineStr">
        <is>
          <t>PASS</t>
        </is>
      </c>
      <c r="E394" t="inlineStr">
        <is>
          <t>6.5 g/100ml</t>
        </is>
      </c>
      <c r="F394">
        <f> 6.5 g/100ml</f>
        <v/>
      </c>
      <c r="G394" t="inlineStr"/>
    </row>
    <row r="395">
      <c r="A395" t="inlineStr">
        <is>
          <t>81</t>
        </is>
      </c>
      <c r="B395" t="inlineStr">
        <is>
          <t>Peptamen AF 500 ml</t>
        </is>
      </c>
      <c r="C395" t="inlineStr">
        <is>
          <t>carbohydrates</t>
        </is>
      </c>
      <c r="D395" s="7" t="inlineStr">
        <is>
          <t>PASS</t>
        </is>
      </c>
      <c r="E395" t="inlineStr">
        <is>
          <t>14.0 g/100ml</t>
        </is>
      </c>
      <c r="F395">
        <f> 14.0 g/100ml</f>
        <v/>
      </c>
      <c r="G395" t="inlineStr"/>
    </row>
    <row r="396">
      <c r="A396" t="inlineStr">
        <is>
          <t>81</t>
        </is>
      </c>
      <c r="B396" t="inlineStr">
        <is>
          <t>Peptamen AF 500 ml</t>
        </is>
      </c>
      <c r="C396" t="inlineStr">
        <is>
          <t>mct_percentage</t>
        </is>
      </c>
      <c r="D396" s="8" t="inlineStr">
        <is>
          <t>UNKNOWN</t>
        </is>
      </c>
      <c r="E396" t="inlineStr">
        <is>
          <t>N/A</t>
        </is>
      </c>
      <c r="F396" t="inlineStr">
        <is>
          <t>&gt;= 52.0 %</t>
        </is>
      </c>
      <c r="G396" t="inlineStr">
        <is>
          <t>Product has no value for 'mct_percentage'</t>
        </is>
      </c>
    </row>
    <row r="397">
      <c r="A397" t="inlineStr">
        <is>
          <t>81</t>
        </is>
      </c>
      <c r="B397" t="inlineStr">
        <is>
          <t>Peptamen AF 500 ml</t>
        </is>
      </c>
      <c r="C397" t="inlineStr">
        <is>
          <t>nutritionally_complete</t>
        </is>
      </c>
      <c r="D397" s="8" t="inlineStr">
        <is>
          <t>UNKNOWN</t>
        </is>
      </c>
      <c r="E397" t="inlineStr">
        <is>
          <t>N/A</t>
        </is>
      </c>
      <c r="F397" t="inlineStr">
        <is>
          <t>True</t>
        </is>
      </c>
      <c r="G397" t="inlineStr">
        <is>
          <t>Cannot determine 'nutritionally_complete' for this product</t>
        </is>
      </c>
    </row>
    <row r="398">
      <c r="A398" t="inlineStr">
        <is>
          <t>81</t>
        </is>
      </c>
      <c r="B398" t="inlineStr">
        <is>
          <t>Peptamen AF 500 ml</t>
        </is>
      </c>
      <c r="C398" t="inlineStr">
        <is>
          <t>formulation</t>
        </is>
      </c>
      <c r="D398" s="7" t="inlineStr">
        <is>
          <t>PASS</t>
        </is>
      </c>
      <c r="E398" t="inlineStr">
        <is>
          <t>liquid</t>
        </is>
      </c>
      <c r="F398" t="inlineStr">
        <is>
          <t>liquid</t>
        </is>
      </c>
      <c r="G398" t="inlineStr"/>
    </row>
    <row r="399">
      <c r="A399" t="inlineStr">
        <is>
          <t>81</t>
        </is>
      </c>
      <c r="B399" t="inlineStr">
        <is>
          <t>Peptamen AF 500 ml</t>
        </is>
      </c>
      <c r="C399" t="inlineStr">
        <is>
          <t>route</t>
        </is>
      </c>
      <c r="D399" s="7" t="inlineStr">
        <is>
          <t>PASS</t>
        </is>
      </c>
      <c r="E399" t="inlineStr">
        <is>
          <t>enteral</t>
        </is>
      </c>
      <c r="F399" t="inlineStr">
        <is>
          <t>enteral</t>
        </is>
      </c>
      <c r="G399" t="inlineStr"/>
    </row>
    <row r="400">
      <c r="A400" t="inlineStr">
        <is>
          <t>81</t>
        </is>
      </c>
      <c r="B400" t="inlineStr">
        <is>
          <t>Peptamen AF 500 ml</t>
        </is>
      </c>
      <c r="C400" t="inlineStr">
        <is>
          <t>volume</t>
        </is>
      </c>
      <c r="D400" s="7" t="inlineStr">
        <is>
          <t>PASS</t>
        </is>
      </c>
      <c r="E400" t="inlineStr">
        <is>
          <t>500.0 ml</t>
        </is>
      </c>
      <c r="F400">
        <f> 500.0 ml</f>
        <v/>
      </c>
      <c r="G400" t="inlineStr"/>
    </row>
    <row r="401">
      <c r="A401" t="inlineStr">
        <is>
          <t>81</t>
        </is>
      </c>
      <c r="B401" t="inlineStr">
        <is>
          <t>Isosource 2.0 Protein Fibre 500 ml</t>
        </is>
      </c>
      <c r="C401" t="inlineStr">
        <is>
          <t>energy</t>
        </is>
      </c>
      <c r="D401" s="9" t="inlineStr">
        <is>
          <t>FAIL</t>
        </is>
      </c>
      <c r="E401" t="inlineStr">
        <is>
          <t>200.0 kcal/100ml</t>
        </is>
      </c>
      <c r="F401">
        <f> 152.0 kcal/100ml</f>
        <v/>
      </c>
      <c r="G401" t="inlineStr">
        <is>
          <t>200.0 does not satisfy = 152.0</t>
        </is>
      </c>
    </row>
    <row r="402">
      <c r="A402" t="inlineStr">
        <is>
          <t>81</t>
        </is>
      </c>
      <c r="B402" t="inlineStr">
        <is>
          <t>Isosource 2.0 Protein Fibre 500 ml</t>
        </is>
      </c>
      <c r="C402" t="inlineStr">
        <is>
          <t>protein</t>
        </is>
      </c>
      <c r="D402" s="7" t="inlineStr">
        <is>
          <t>PASS</t>
        </is>
      </c>
      <c r="E402" t="inlineStr">
        <is>
          <t>10.0 g/100ml</t>
        </is>
      </c>
      <c r="F402">
        <f> 9.4 g/100ml</f>
        <v/>
      </c>
      <c r="G402" t="inlineStr"/>
    </row>
    <row r="403">
      <c r="A403" t="inlineStr">
        <is>
          <t>81</t>
        </is>
      </c>
      <c r="B403" t="inlineStr">
        <is>
          <t>Isosource 2.0 Protein Fibre 500 ml</t>
        </is>
      </c>
      <c r="C403" t="inlineStr">
        <is>
          <t>fat</t>
        </is>
      </c>
      <c r="D403" s="7" t="inlineStr">
        <is>
          <t>PASS</t>
        </is>
      </c>
      <c r="E403" t="inlineStr">
        <is>
          <t>6.7 g/100ml</t>
        </is>
      </c>
      <c r="F403">
        <f> 6.5 g/100ml</f>
        <v/>
      </c>
      <c r="G403" t="inlineStr"/>
    </row>
    <row r="404">
      <c r="A404" t="inlineStr">
        <is>
          <t>81</t>
        </is>
      </c>
      <c r="B404" t="inlineStr">
        <is>
          <t>Isosource 2.0 Protein Fibre 500 ml</t>
        </is>
      </c>
      <c r="C404" t="inlineStr">
        <is>
          <t>carbohydrates</t>
        </is>
      </c>
      <c r="D404" s="9" t="inlineStr">
        <is>
          <t>FAIL</t>
        </is>
      </c>
      <c r="E404" t="inlineStr">
        <is>
          <t>24.0 g/100ml</t>
        </is>
      </c>
      <c r="F404">
        <f> 14.0 g/100ml</f>
        <v/>
      </c>
      <c r="G404" t="inlineStr">
        <is>
          <t>24.0 does not satisfy = 14.0</t>
        </is>
      </c>
    </row>
    <row r="405">
      <c r="A405" t="inlineStr">
        <is>
          <t>81</t>
        </is>
      </c>
      <c r="B405" t="inlineStr">
        <is>
          <t>Isosource 2.0 Protein Fibre 500 ml</t>
        </is>
      </c>
      <c r="C405" t="inlineStr">
        <is>
          <t>mct_percentage</t>
        </is>
      </c>
      <c r="D405" s="8" t="inlineStr">
        <is>
          <t>UNKNOWN</t>
        </is>
      </c>
      <c r="E405" t="inlineStr">
        <is>
          <t>N/A</t>
        </is>
      </c>
      <c r="F405" t="inlineStr">
        <is>
          <t>&gt;= 52.0 %</t>
        </is>
      </c>
      <c r="G405" t="inlineStr">
        <is>
          <t>Product has no value for 'mct_percentage'</t>
        </is>
      </c>
    </row>
    <row r="406">
      <c r="A406" t="inlineStr">
        <is>
          <t>81</t>
        </is>
      </c>
      <c r="B406" t="inlineStr">
        <is>
          <t>Isosource 2.0 Protein Fibre 500 ml</t>
        </is>
      </c>
      <c r="C406" t="inlineStr">
        <is>
          <t>nutritionally_complete</t>
        </is>
      </c>
      <c r="D406" s="8" t="inlineStr">
        <is>
          <t>UNKNOWN</t>
        </is>
      </c>
      <c r="E406" t="inlineStr">
        <is>
          <t>N/A</t>
        </is>
      </c>
      <c r="F406" t="inlineStr">
        <is>
          <t>True</t>
        </is>
      </c>
      <c r="G406" t="inlineStr">
        <is>
          <t>Cannot determine 'nutritionally_complete' for this product</t>
        </is>
      </c>
    </row>
    <row r="407">
      <c r="A407" t="inlineStr">
        <is>
          <t>81</t>
        </is>
      </c>
      <c r="B407" t="inlineStr">
        <is>
          <t>Isosource 2.0 Protein Fibre 500 ml</t>
        </is>
      </c>
      <c r="C407" t="inlineStr">
        <is>
          <t>formulation</t>
        </is>
      </c>
      <c r="D407" s="7" t="inlineStr">
        <is>
          <t>PASS</t>
        </is>
      </c>
      <c r="E407" t="inlineStr">
        <is>
          <t>liquid</t>
        </is>
      </c>
      <c r="F407" t="inlineStr">
        <is>
          <t>liquid</t>
        </is>
      </c>
      <c r="G407" t="inlineStr"/>
    </row>
    <row r="408">
      <c r="A408" t="inlineStr">
        <is>
          <t>81</t>
        </is>
      </c>
      <c r="B408" t="inlineStr">
        <is>
          <t>Isosource 2.0 Protein Fibre 500 ml</t>
        </is>
      </c>
      <c r="C408" t="inlineStr">
        <is>
          <t>route</t>
        </is>
      </c>
      <c r="D408" s="7" t="inlineStr">
        <is>
          <t>PASS</t>
        </is>
      </c>
      <c r="E408" t="inlineStr">
        <is>
          <t>enteral</t>
        </is>
      </c>
      <c r="F408" t="inlineStr">
        <is>
          <t>enteral</t>
        </is>
      </c>
      <c r="G408" t="inlineStr"/>
    </row>
    <row r="409">
      <c r="A409" t="inlineStr">
        <is>
          <t>81</t>
        </is>
      </c>
      <c r="B409" t="inlineStr">
        <is>
          <t>Isosource 2.0 Protein Fibre 500 ml</t>
        </is>
      </c>
      <c r="C409" t="inlineStr">
        <is>
          <t>volume</t>
        </is>
      </c>
      <c r="D409" s="7" t="inlineStr">
        <is>
          <t>PASS</t>
        </is>
      </c>
      <c r="E409" t="inlineStr">
        <is>
          <t>500.0 ml</t>
        </is>
      </c>
      <c r="F409">
        <f> 500.0 ml</f>
        <v/>
      </c>
      <c r="G409" t="inlineStr"/>
    </row>
    <row r="410">
      <c r="A410" t="inlineStr">
        <is>
          <t>81</t>
        </is>
      </c>
      <c r="B410" t="inlineStr">
        <is>
          <t>Isosource 2.0 Protein 500 ml</t>
        </is>
      </c>
      <c r="C410" t="inlineStr">
        <is>
          <t>energy</t>
        </is>
      </c>
      <c r="D410" s="9" t="inlineStr">
        <is>
          <t>FAIL</t>
        </is>
      </c>
      <c r="E410" t="inlineStr">
        <is>
          <t>200.0 kcal/100ml</t>
        </is>
      </c>
      <c r="F410">
        <f> 152.0 kcal/100ml</f>
        <v/>
      </c>
      <c r="G410" t="inlineStr">
        <is>
          <t>200.0 does not satisfy = 152.0</t>
        </is>
      </c>
    </row>
    <row r="411">
      <c r="A411" t="inlineStr">
        <is>
          <t>81</t>
        </is>
      </c>
      <c r="B411" t="inlineStr">
        <is>
          <t>Isosource 2.0 Protein 500 ml</t>
        </is>
      </c>
      <c r="C411" t="inlineStr">
        <is>
          <t>protein</t>
        </is>
      </c>
      <c r="D411" s="7" t="inlineStr">
        <is>
          <t>PASS</t>
        </is>
      </c>
      <c r="E411" t="inlineStr">
        <is>
          <t>10.0 g/100ml</t>
        </is>
      </c>
      <c r="F411">
        <f> 9.4 g/100ml</f>
        <v/>
      </c>
      <c r="G411" t="inlineStr"/>
    </row>
    <row r="412">
      <c r="A412" t="inlineStr">
        <is>
          <t>81</t>
        </is>
      </c>
      <c r="B412" t="inlineStr">
        <is>
          <t>Isosource 2.0 Protein 500 ml</t>
        </is>
      </c>
      <c r="C412" t="inlineStr">
        <is>
          <t>fat</t>
        </is>
      </c>
      <c r="D412" s="7" t="inlineStr">
        <is>
          <t>PASS</t>
        </is>
      </c>
      <c r="E412" t="inlineStr">
        <is>
          <t>6.7 g/100ml</t>
        </is>
      </c>
      <c r="F412">
        <f> 6.5 g/100ml</f>
        <v/>
      </c>
      <c r="G412" t="inlineStr"/>
    </row>
    <row r="413">
      <c r="A413" t="inlineStr">
        <is>
          <t>81</t>
        </is>
      </c>
      <c r="B413" t="inlineStr">
        <is>
          <t>Isosource 2.0 Protein 500 ml</t>
        </is>
      </c>
      <c r="C413" t="inlineStr">
        <is>
          <t>carbohydrates</t>
        </is>
      </c>
      <c r="D413" s="9" t="inlineStr">
        <is>
          <t>FAIL</t>
        </is>
      </c>
      <c r="E413" t="inlineStr">
        <is>
          <t>24.5 g/100ml</t>
        </is>
      </c>
      <c r="F413">
        <f> 14.0 g/100ml</f>
        <v/>
      </c>
      <c r="G413" t="inlineStr">
        <is>
          <t>24.5 does not satisfy = 14.0</t>
        </is>
      </c>
    </row>
    <row r="414">
      <c r="A414" t="inlineStr">
        <is>
          <t>81</t>
        </is>
      </c>
      <c r="B414" t="inlineStr">
        <is>
          <t>Isosource 2.0 Protein 500 ml</t>
        </is>
      </c>
      <c r="C414" t="inlineStr">
        <is>
          <t>mct_percentage</t>
        </is>
      </c>
      <c r="D414" s="8" t="inlineStr">
        <is>
          <t>UNKNOWN</t>
        </is>
      </c>
      <c r="E414" t="inlineStr">
        <is>
          <t>N/A</t>
        </is>
      </c>
      <c r="F414" t="inlineStr">
        <is>
          <t>&gt;= 52.0 %</t>
        </is>
      </c>
      <c r="G414" t="inlineStr">
        <is>
          <t>Product has no value for 'mct_percentage'</t>
        </is>
      </c>
    </row>
    <row r="415">
      <c r="A415" t="inlineStr">
        <is>
          <t>81</t>
        </is>
      </c>
      <c r="B415" t="inlineStr">
        <is>
          <t>Isosource 2.0 Protein 500 ml</t>
        </is>
      </c>
      <c r="C415" t="inlineStr">
        <is>
          <t>nutritionally_complete</t>
        </is>
      </c>
      <c r="D415" s="8" t="inlineStr">
        <is>
          <t>UNKNOWN</t>
        </is>
      </c>
      <c r="E415" t="inlineStr">
        <is>
          <t>N/A</t>
        </is>
      </c>
      <c r="F415" t="inlineStr">
        <is>
          <t>True</t>
        </is>
      </c>
      <c r="G415" t="inlineStr">
        <is>
          <t>Cannot determine 'nutritionally_complete' for this product</t>
        </is>
      </c>
    </row>
    <row r="416">
      <c r="A416" t="inlineStr">
        <is>
          <t>81</t>
        </is>
      </c>
      <c r="B416" t="inlineStr">
        <is>
          <t>Isosource 2.0 Protein 500 ml</t>
        </is>
      </c>
      <c r="C416" t="inlineStr">
        <is>
          <t>formulation</t>
        </is>
      </c>
      <c r="D416" s="7" t="inlineStr">
        <is>
          <t>PASS</t>
        </is>
      </c>
      <c r="E416" t="inlineStr">
        <is>
          <t>liquid</t>
        </is>
      </c>
      <c r="F416" t="inlineStr">
        <is>
          <t>liquid</t>
        </is>
      </c>
      <c r="G416" t="inlineStr"/>
    </row>
    <row r="417">
      <c r="A417" t="inlineStr">
        <is>
          <t>81</t>
        </is>
      </c>
      <c r="B417" t="inlineStr">
        <is>
          <t>Isosource 2.0 Protein 500 ml</t>
        </is>
      </c>
      <c r="C417" t="inlineStr">
        <is>
          <t>route</t>
        </is>
      </c>
      <c r="D417" s="7" t="inlineStr">
        <is>
          <t>PASS</t>
        </is>
      </c>
      <c r="E417" t="inlineStr">
        <is>
          <t>enteral</t>
        </is>
      </c>
      <c r="F417" t="inlineStr">
        <is>
          <t>enteral</t>
        </is>
      </c>
      <c r="G417" t="inlineStr"/>
    </row>
    <row r="418">
      <c r="A418" t="inlineStr">
        <is>
          <t>81</t>
        </is>
      </c>
      <c r="B418" t="inlineStr">
        <is>
          <t>Isosource 2.0 Protein 500 ml</t>
        </is>
      </c>
      <c r="C418" t="inlineStr">
        <is>
          <t>volume</t>
        </is>
      </c>
      <c r="D418" s="7" t="inlineStr">
        <is>
          <t>PASS</t>
        </is>
      </c>
      <c r="E418" t="inlineStr">
        <is>
          <t>500.0 ml</t>
        </is>
      </c>
      <c r="F418">
        <f> 500.0 ml</f>
        <v/>
      </c>
      <c r="G418" t="inlineStr"/>
    </row>
    <row r="419">
      <c r="A419" t="inlineStr">
        <is>
          <t>82</t>
        </is>
      </c>
      <c r="B419" t="inlineStr">
        <is>
          <t>Isosource Standard 500 ml</t>
        </is>
      </c>
      <c r="C419" t="inlineStr">
        <is>
          <t>energy</t>
        </is>
      </c>
      <c r="D419" s="7" t="inlineStr">
        <is>
          <t>PASS</t>
        </is>
      </c>
      <c r="E419" t="inlineStr">
        <is>
          <t>103.0 kcal/100ml</t>
        </is>
      </c>
      <c r="F419">
        <f> 100.0 kcal/100ml</f>
        <v/>
      </c>
      <c r="G419" t="inlineStr"/>
    </row>
    <row r="420">
      <c r="A420" t="inlineStr">
        <is>
          <t>82</t>
        </is>
      </c>
      <c r="B420" t="inlineStr">
        <is>
          <t>Isosource Standard 500 ml</t>
        </is>
      </c>
      <c r="C420" t="inlineStr">
        <is>
          <t>protein</t>
        </is>
      </c>
      <c r="D420" s="7" t="inlineStr">
        <is>
          <t>PASS</t>
        </is>
      </c>
      <c r="E420" t="inlineStr">
        <is>
          <t>4.0 g/100ml</t>
        </is>
      </c>
      <c r="F420">
        <f> 3.9 g/100ml</f>
        <v/>
      </c>
      <c r="G420" t="inlineStr"/>
    </row>
    <row r="421">
      <c r="A421" t="inlineStr">
        <is>
          <t>82</t>
        </is>
      </c>
      <c r="B421" t="inlineStr">
        <is>
          <t>Isosource Standard 500 ml</t>
        </is>
      </c>
      <c r="C421" t="inlineStr">
        <is>
          <t>fat</t>
        </is>
      </c>
      <c r="D421" s="7" t="inlineStr">
        <is>
          <t>PASS</t>
        </is>
      </c>
      <c r="E421" t="inlineStr">
        <is>
          <t>3.3 g/100ml</t>
        </is>
      </c>
      <c r="F421">
        <f> 3.5 g/100ml</f>
        <v/>
      </c>
      <c r="G421" t="inlineStr"/>
    </row>
    <row r="422">
      <c r="A422" t="inlineStr">
        <is>
          <t>82</t>
        </is>
      </c>
      <c r="B422" t="inlineStr">
        <is>
          <t>Isosource Standard 500 ml</t>
        </is>
      </c>
      <c r="C422" t="inlineStr">
        <is>
          <t>carbohydrates</t>
        </is>
      </c>
      <c r="D422" s="7" t="inlineStr">
        <is>
          <t>PASS</t>
        </is>
      </c>
      <c r="E422" t="inlineStr">
        <is>
          <t>13.8 g/100ml</t>
        </is>
      </c>
      <c r="F422">
        <f> 13.0 g/100ml</f>
        <v/>
      </c>
      <c r="G422" t="inlineStr"/>
    </row>
    <row r="423">
      <c r="A423" t="inlineStr">
        <is>
          <t>82</t>
        </is>
      </c>
      <c r="B423" t="inlineStr">
        <is>
          <t>Isosource Standard 500 ml</t>
        </is>
      </c>
      <c r="C423" t="inlineStr">
        <is>
          <t>lactose_free</t>
        </is>
      </c>
      <c r="D423" s="7" t="inlineStr">
        <is>
          <t>PASS</t>
        </is>
      </c>
      <c r="E423" t="inlineStr">
        <is>
          <t>True</t>
        </is>
      </c>
      <c r="F423" t="inlineStr">
        <is>
          <t>True</t>
        </is>
      </c>
      <c r="G423" t="inlineStr"/>
    </row>
    <row r="424">
      <c r="A424" t="inlineStr">
        <is>
          <t>82</t>
        </is>
      </c>
      <c r="B424" t="inlineStr">
        <is>
          <t>Isosource Standard 500 ml</t>
        </is>
      </c>
      <c r="C424" t="inlineStr">
        <is>
          <t>nutritionally_complete</t>
        </is>
      </c>
      <c r="D424" s="8" t="inlineStr">
        <is>
          <t>UNKNOWN</t>
        </is>
      </c>
      <c r="E424" t="inlineStr">
        <is>
          <t>N/A</t>
        </is>
      </c>
      <c r="F424" t="inlineStr">
        <is>
          <t>True</t>
        </is>
      </c>
      <c r="G424" t="inlineStr">
        <is>
          <t>Cannot determine 'nutritionally_complete' for this product</t>
        </is>
      </c>
    </row>
    <row r="425">
      <c r="A425" t="inlineStr">
        <is>
          <t>82</t>
        </is>
      </c>
      <c r="B425" t="inlineStr">
        <is>
          <t>Isosource Standard 500 ml</t>
        </is>
      </c>
      <c r="C425" t="inlineStr">
        <is>
          <t>formulation</t>
        </is>
      </c>
      <c r="D425" s="7" t="inlineStr">
        <is>
          <t>PASS</t>
        </is>
      </c>
      <c r="E425" t="inlineStr">
        <is>
          <t>liquid</t>
        </is>
      </c>
      <c r="F425" t="inlineStr">
        <is>
          <t>liquid</t>
        </is>
      </c>
      <c r="G425" t="inlineStr"/>
    </row>
    <row r="426">
      <c r="A426" t="inlineStr">
        <is>
          <t>82</t>
        </is>
      </c>
      <c r="B426" t="inlineStr">
        <is>
          <t>Isosource Standard 500 ml</t>
        </is>
      </c>
      <c r="C426" t="inlineStr">
        <is>
          <t>route</t>
        </is>
      </c>
      <c r="D426" s="7" t="inlineStr">
        <is>
          <t>PASS</t>
        </is>
      </c>
      <c r="E426" t="inlineStr">
        <is>
          <t>enteral</t>
        </is>
      </c>
      <c r="F426" t="inlineStr">
        <is>
          <t>enteral</t>
        </is>
      </c>
      <c r="G426" t="inlineStr"/>
    </row>
    <row r="427">
      <c r="A427" t="inlineStr">
        <is>
          <t>82</t>
        </is>
      </c>
      <c r="B427" t="inlineStr">
        <is>
          <t>Isosource Standard 500 ml</t>
        </is>
      </c>
      <c r="C427" t="inlineStr">
        <is>
          <t>volume</t>
        </is>
      </c>
      <c r="D427" s="7" t="inlineStr">
        <is>
          <t>PASS</t>
        </is>
      </c>
      <c r="E427" t="inlineStr">
        <is>
          <t>500.0 ml</t>
        </is>
      </c>
      <c r="F427">
        <f> 500.0 ml</f>
        <v/>
      </c>
      <c r="G427" t="inlineStr"/>
    </row>
    <row r="428">
      <c r="A428" t="inlineStr">
        <is>
          <t>82</t>
        </is>
      </c>
      <c r="B428" t="inlineStr">
        <is>
          <t>Isosource Standard Fibre 500 ml</t>
        </is>
      </c>
      <c r="C428" t="inlineStr">
        <is>
          <t>energy</t>
        </is>
      </c>
      <c r="D428" s="7" t="inlineStr">
        <is>
          <t>PASS</t>
        </is>
      </c>
      <c r="E428" t="inlineStr">
        <is>
          <t>103.0 kcal/100ml</t>
        </is>
      </c>
      <c r="F428">
        <f> 100.0 kcal/100ml</f>
        <v/>
      </c>
      <c r="G428" t="inlineStr"/>
    </row>
    <row r="429">
      <c r="A429" t="inlineStr">
        <is>
          <t>82</t>
        </is>
      </c>
      <c r="B429" t="inlineStr">
        <is>
          <t>Isosource Standard Fibre 500 ml</t>
        </is>
      </c>
      <c r="C429" t="inlineStr">
        <is>
          <t>protein</t>
        </is>
      </c>
      <c r="D429" s="7" t="inlineStr">
        <is>
          <t>PASS</t>
        </is>
      </c>
      <c r="E429" t="inlineStr">
        <is>
          <t>4.0 g/100ml</t>
        </is>
      </c>
      <c r="F429">
        <f> 3.9 g/100ml</f>
        <v/>
      </c>
      <c r="G429" t="inlineStr"/>
    </row>
    <row r="430">
      <c r="A430" t="inlineStr">
        <is>
          <t>82</t>
        </is>
      </c>
      <c r="B430" t="inlineStr">
        <is>
          <t>Isosource Standard Fibre 500 ml</t>
        </is>
      </c>
      <c r="C430" t="inlineStr">
        <is>
          <t>fat</t>
        </is>
      </c>
      <c r="D430" s="7" t="inlineStr">
        <is>
          <t>PASS</t>
        </is>
      </c>
      <c r="E430" t="inlineStr">
        <is>
          <t>3.3 g/100ml</t>
        </is>
      </c>
      <c r="F430">
        <f> 3.5 g/100ml</f>
        <v/>
      </c>
      <c r="G430" t="inlineStr"/>
    </row>
    <row r="431">
      <c r="A431" t="inlineStr">
        <is>
          <t>82</t>
        </is>
      </c>
      <c r="B431" t="inlineStr">
        <is>
          <t>Isosource Standard Fibre 500 ml</t>
        </is>
      </c>
      <c r="C431" t="inlineStr">
        <is>
          <t>carbohydrates</t>
        </is>
      </c>
      <c r="D431" s="7" t="inlineStr">
        <is>
          <t>PASS</t>
        </is>
      </c>
      <c r="E431" t="inlineStr">
        <is>
          <t>13.0 g/100ml</t>
        </is>
      </c>
      <c r="F431">
        <f> 13.0 g/100ml</f>
        <v/>
      </c>
      <c r="G431" t="inlineStr"/>
    </row>
    <row r="432">
      <c r="A432" t="inlineStr">
        <is>
          <t>82</t>
        </is>
      </c>
      <c r="B432" t="inlineStr">
        <is>
          <t>Isosource Standard Fibre 500 ml</t>
        </is>
      </c>
      <c r="C432" t="inlineStr">
        <is>
          <t>lactose_free</t>
        </is>
      </c>
      <c r="D432" s="7" t="inlineStr">
        <is>
          <t>PASS</t>
        </is>
      </c>
      <c r="E432" t="inlineStr">
        <is>
          <t>True</t>
        </is>
      </c>
      <c r="F432" t="inlineStr">
        <is>
          <t>True</t>
        </is>
      </c>
      <c r="G432" t="inlineStr"/>
    </row>
    <row r="433">
      <c r="A433" t="inlineStr">
        <is>
          <t>82</t>
        </is>
      </c>
      <c r="B433" t="inlineStr">
        <is>
          <t>Isosource Standard Fibre 500 ml</t>
        </is>
      </c>
      <c r="C433" t="inlineStr">
        <is>
          <t>nutritionally_complete</t>
        </is>
      </c>
      <c r="D433" s="8" t="inlineStr">
        <is>
          <t>UNKNOWN</t>
        </is>
      </c>
      <c r="E433" t="inlineStr">
        <is>
          <t>N/A</t>
        </is>
      </c>
      <c r="F433" t="inlineStr">
        <is>
          <t>True</t>
        </is>
      </c>
      <c r="G433" t="inlineStr">
        <is>
          <t>Cannot determine 'nutritionally_complete' for this product</t>
        </is>
      </c>
    </row>
    <row r="434">
      <c r="A434" t="inlineStr">
        <is>
          <t>82</t>
        </is>
      </c>
      <c r="B434" t="inlineStr">
        <is>
          <t>Isosource Standard Fibre 500 ml</t>
        </is>
      </c>
      <c r="C434" t="inlineStr">
        <is>
          <t>formulation</t>
        </is>
      </c>
      <c r="D434" s="7" t="inlineStr">
        <is>
          <t>PASS</t>
        </is>
      </c>
      <c r="E434" t="inlineStr">
        <is>
          <t>liquid</t>
        </is>
      </c>
      <c r="F434" t="inlineStr">
        <is>
          <t>liquid</t>
        </is>
      </c>
      <c r="G434" t="inlineStr"/>
    </row>
    <row r="435">
      <c r="A435" t="inlineStr">
        <is>
          <t>82</t>
        </is>
      </c>
      <c r="B435" t="inlineStr">
        <is>
          <t>Isosource Standard Fibre 500 ml</t>
        </is>
      </c>
      <c r="C435" t="inlineStr">
        <is>
          <t>route</t>
        </is>
      </c>
      <c r="D435" s="7" t="inlineStr">
        <is>
          <t>PASS</t>
        </is>
      </c>
      <c r="E435" t="inlineStr">
        <is>
          <t>enteral</t>
        </is>
      </c>
      <c r="F435" t="inlineStr">
        <is>
          <t>enteral</t>
        </is>
      </c>
      <c r="G435" t="inlineStr"/>
    </row>
    <row r="436">
      <c r="A436" t="inlineStr">
        <is>
          <t>82</t>
        </is>
      </c>
      <c r="B436" t="inlineStr">
        <is>
          <t>Isosource Standard Fibre 500 ml</t>
        </is>
      </c>
      <c r="C436" t="inlineStr">
        <is>
          <t>volume</t>
        </is>
      </c>
      <c r="D436" s="7" t="inlineStr">
        <is>
          <t>PASS</t>
        </is>
      </c>
      <c r="E436" t="inlineStr">
        <is>
          <t>500.0 ml</t>
        </is>
      </c>
      <c r="F436">
        <f> 500.0 ml</f>
        <v/>
      </c>
      <c r="G436" t="inlineStr"/>
    </row>
    <row r="437">
      <c r="A437" t="inlineStr">
        <is>
          <t>82</t>
        </is>
      </c>
      <c r="B437" t="inlineStr">
        <is>
          <t>Peptamen 500 ml</t>
        </is>
      </c>
      <c r="C437" t="inlineStr">
        <is>
          <t>energy</t>
        </is>
      </c>
      <c r="D437" s="7" t="inlineStr">
        <is>
          <t>PASS</t>
        </is>
      </c>
      <c r="E437" t="inlineStr">
        <is>
          <t>100.0 kcal/100ml</t>
        </is>
      </c>
      <c r="F437">
        <f> 100.0 kcal/100ml</f>
        <v/>
      </c>
      <c r="G437" t="inlineStr"/>
    </row>
    <row r="438">
      <c r="A438" t="inlineStr">
        <is>
          <t>82</t>
        </is>
      </c>
      <c r="B438" t="inlineStr">
        <is>
          <t>Peptamen 500 ml</t>
        </is>
      </c>
      <c r="C438" t="inlineStr">
        <is>
          <t>protein</t>
        </is>
      </c>
      <c r="D438" s="7" t="inlineStr">
        <is>
          <t>PASS</t>
        </is>
      </c>
      <c r="E438" t="inlineStr">
        <is>
          <t>4.0 g/100ml</t>
        </is>
      </c>
      <c r="F438">
        <f> 3.9 g/100ml</f>
        <v/>
      </c>
      <c r="G438" t="inlineStr"/>
    </row>
    <row r="439">
      <c r="A439" t="inlineStr">
        <is>
          <t>82</t>
        </is>
      </c>
      <c r="B439" t="inlineStr">
        <is>
          <t>Peptamen 500 ml</t>
        </is>
      </c>
      <c r="C439" t="inlineStr">
        <is>
          <t>fat</t>
        </is>
      </c>
      <c r="D439" s="7" t="inlineStr">
        <is>
          <t>PASS</t>
        </is>
      </c>
      <c r="E439" t="inlineStr">
        <is>
          <t>3.3 g/100ml</t>
        </is>
      </c>
      <c r="F439">
        <f> 3.5 g/100ml</f>
        <v/>
      </c>
      <c r="G439" t="inlineStr"/>
    </row>
    <row r="440">
      <c r="A440" t="inlineStr">
        <is>
          <t>82</t>
        </is>
      </c>
      <c r="B440" t="inlineStr">
        <is>
          <t>Peptamen 500 ml</t>
        </is>
      </c>
      <c r="C440" t="inlineStr">
        <is>
          <t>carbohydrates</t>
        </is>
      </c>
      <c r="D440" s="7" t="inlineStr">
        <is>
          <t>PASS</t>
        </is>
      </c>
      <c r="E440" t="inlineStr">
        <is>
          <t>12.7 g/100ml</t>
        </is>
      </c>
      <c r="F440">
        <f> 13.0 g/100ml</f>
        <v/>
      </c>
      <c r="G440" t="inlineStr"/>
    </row>
    <row r="441">
      <c r="A441" t="inlineStr">
        <is>
          <t>82</t>
        </is>
      </c>
      <c r="B441" t="inlineStr">
        <is>
          <t>Peptamen 500 ml</t>
        </is>
      </c>
      <c r="C441" t="inlineStr">
        <is>
          <t>lactose_free</t>
        </is>
      </c>
      <c r="D441" s="7" t="inlineStr">
        <is>
          <t>PASS</t>
        </is>
      </c>
      <c r="E441" t="inlineStr">
        <is>
          <t>True</t>
        </is>
      </c>
      <c r="F441" t="inlineStr">
        <is>
          <t>True</t>
        </is>
      </c>
      <c r="G441" t="inlineStr"/>
    </row>
    <row r="442">
      <c r="A442" t="inlineStr">
        <is>
          <t>82</t>
        </is>
      </c>
      <c r="B442" t="inlineStr">
        <is>
          <t>Peptamen 500 ml</t>
        </is>
      </c>
      <c r="C442" t="inlineStr">
        <is>
          <t>nutritionally_complete</t>
        </is>
      </c>
      <c r="D442" s="8" t="inlineStr">
        <is>
          <t>UNKNOWN</t>
        </is>
      </c>
      <c r="E442" t="inlineStr">
        <is>
          <t>N/A</t>
        </is>
      </c>
      <c r="F442" t="inlineStr">
        <is>
          <t>True</t>
        </is>
      </c>
      <c r="G442" t="inlineStr">
        <is>
          <t>Cannot determine 'nutritionally_complete' for this product</t>
        </is>
      </c>
    </row>
    <row r="443">
      <c r="A443" t="inlineStr">
        <is>
          <t>82</t>
        </is>
      </c>
      <c r="B443" t="inlineStr">
        <is>
          <t>Peptamen 500 ml</t>
        </is>
      </c>
      <c r="C443" t="inlineStr">
        <is>
          <t>formulation</t>
        </is>
      </c>
      <c r="D443" s="7" t="inlineStr">
        <is>
          <t>PASS</t>
        </is>
      </c>
      <c r="E443" t="inlineStr">
        <is>
          <t>liquid</t>
        </is>
      </c>
      <c r="F443" t="inlineStr">
        <is>
          <t>liquid</t>
        </is>
      </c>
      <c r="G443" t="inlineStr"/>
    </row>
    <row r="444">
      <c r="A444" t="inlineStr">
        <is>
          <t>82</t>
        </is>
      </c>
      <c r="B444" t="inlineStr">
        <is>
          <t>Peptamen 500 ml</t>
        </is>
      </c>
      <c r="C444" t="inlineStr">
        <is>
          <t>route</t>
        </is>
      </c>
      <c r="D444" s="7" t="inlineStr">
        <is>
          <t>PASS</t>
        </is>
      </c>
      <c r="E444" t="inlineStr">
        <is>
          <t>enteral</t>
        </is>
      </c>
      <c r="F444" t="inlineStr">
        <is>
          <t>enteral</t>
        </is>
      </c>
      <c r="G444" t="inlineStr"/>
    </row>
    <row r="445">
      <c r="A445" t="inlineStr">
        <is>
          <t>82</t>
        </is>
      </c>
      <c r="B445" t="inlineStr">
        <is>
          <t>Peptamen 500 ml</t>
        </is>
      </c>
      <c r="C445" t="inlineStr">
        <is>
          <t>volume</t>
        </is>
      </c>
      <c r="D445" s="7" t="inlineStr">
        <is>
          <t>PASS</t>
        </is>
      </c>
      <c r="E445" t="inlineStr">
        <is>
          <t>500.0 ml</t>
        </is>
      </c>
      <c r="F445">
        <f> 500.0 ml</f>
        <v/>
      </c>
      <c r="G445" t="inlineStr"/>
    </row>
    <row r="446">
      <c r="A446" t="inlineStr">
        <is>
          <t>83</t>
        </is>
      </c>
      <c r="B446" t="inlineStr">
        <is>
          <t>Isosource Energy 500 ml</t>
        </is>
      </c>
      <c r="C446" t="inlineStr">
        <is>
          <t>energy</t>
        </is>
      </c>
      <c r="D446" s="9" t="inlineStr">
        <is>
          <t>FAIL</t>
        </is>
      </c>
      <c r="E446" t="inlineStr">
        <is>
          <t>159.0 kcal/100ml</t>
        </is>
      </c>
      <c r="F446">
        <f> 130.0 kcal/100ml</f>
        <v/>
      </c>
      <c r="G446" t="inlineStr">
        <is>
          <t>159.0 does not satisfy = 130.0</t>
        </is>
      </c>
    </row>
    <row r="447">
      <c r="A447" t="inlineStr">
        <is>
          <t>83</t>
        </is>
      </c>
      <c r="B447" t="inlineStr">
        <is>
          <t>Isosource Energy 500 ml</t>
        </is>
      </c>
      <c r="C447" t="inlineStr">
        <is>
          <t>protein</t>
        </is>
      </c>
      <c r="D447" s="7" t="inlineStr">
        <is>
          <t>PASS</t>
        </is>
      </c>
      <c r="E447" t="inlineStr">
        <is>
          <t>6.2 g/100ml</t>
        </is>
      </c>
      <c r="F447">
        <f> 6.5 g/100ml</f>
        <v/>
      </c>
      <c r="G447" t="inlineStr"/>
    </row>
    <row r="448">
      <c r="A448" t="inlineStr">
        <is>
          <t>83</t>
        </is>
      </c>
      <c r="B448" t="inlineStr">
        <is>
          <t>Isosource Energy 500 ml</t>
        </is>
      </c>
      <c r="C448" t="inlineStr">
        <is>
          <t>fat</t>
        </is>
      </c>
      <c r="D448" s="7" t="inlineStr">
        <is>
          <t>PASS</t>
        </is>
      </c>
      <c r="E448" t="inlineStr">
        <is>
          <t>5.8 g/100ml</t>
        </is>
      </c>
      <c r="F448">
        <f> 5.8 g/100ml</f>
        <v/>
      </c>
      <c r="G448" t="inlineStr"/>
    </row>
    <row r="449">
      <c r="A449" t="inlineStr">
        <is>
          <t>83</t>
        </is>
      </c>
      <c r="B449" t="inlineStr">
        <is>
          <t>Isosource Energy 500 ml</t>
        </is>
      </c>
      <c r="C449" t="inlineStr">
        <is>
          <t>carbohydrates</t>
        </is>
      </c>
      <c r="D449" s="9" t="inlineStr">
        <is>
          <t>FAIL</t>
        </is>
      </c>
      <c r="E449" t="inlineStr">
        <is>
          <t>20.0 g/100ml</t>
        </is>
      </c>
      <c r="F449">
        <f> 13.0 g/100ml</f>
        <v/>
      </c>
      <c r="G449" t="inlineStr">
        <is>
          <t>20.0 does not satisfy = 13.0</t>
        </is>
      </c>
    </row>
    <row r="450">
      <c r="A450" t="inlineStr">
        <is>
          <t>83</t>
        </is>
      </c>
      <c r="B450" t="inlineStr">
        <is>
          <t>Isosource Energy 500 ml</t>
        </is>
      </c>
      <c r="C450" t="inlineStr">
        <is>
          <t>nutritionally_complete</t>
        </is>
      </c>
      <c r="D450" s="8" t="inlineStr">
        <is>
          <t>UNKNOWN</t>
        </is>
      </c>
      <c r="E450" t="inlineStr">
        <is>
          <t>N/A</t>
        </is>
      </c>
      <c r="F450" t="inlineStr">
        <is>
          <t>True</t>
        </is>
      </c>
      <c r="G450" t="inlineStr">
        <is>
          <t>Cannot determine 'nutritionally_complete' for this product</t>
        </is>
      </c>
    </row>
    <row r="451">
      <c r="A451" t="inlineStr">
        <is>
          <t>83</t>
        </is>
      </c>
      <c r="B451" t="inlineStr">
        <is>
          <t>Isosource Energy 500 ml</t>
        </is>
      </c>
      <c r="C451" t="inlineStr">
        <is>
          <t>formulation</t>
        </is>
      </c>
      <c r="D451" s="7" t="inlineStr">
        <is>
          <t>PASS</t>
        </is>
      </c>
      <c r="E451" t="inlineStr">
        <is>
          <t>liquid</t>
        </is>
      </c>
      <c r="F451" t="inlineStr">
        <is>
          <t>liquid</t>
        </is>
      </c>
      <c r="G451" t="inlineStr"/>
    </row>
    <row r="452">
      <c r="A452" t="inlineStr">
        <is>
          <t>83</t>
        </is>
      </c>
      <c r="B452" t="inlineStr">
        <is>
          <t>Isosource Energy 500 ml</t>
        </is>
      </c>
      <c r="C452" t="inlineStr">
        <is>
          <t>route</t>
        </is>
      </c>
      <c r="D452" s="7" t="inlineStr">
        <is>
          <t>PASS</t>
        </is>
      </c>
      <c r="E452" t="inlineStr">
        <is>
          <t>enteral</t>
        </is>
      </c>
      <c r="F452" t="inlineStr">
        <is>
          <t>enteral</t>
        </is>
      </c>
      <c r="G452" t="inlineStr"/>
    </row>
    <row r="453">
      <c r="A453" t="inlineStr">
        <is>
          <t>83</t>
        </is>
      </c>
      <c r="B453" t="inlineStr">
        <is>
          <t>Isosource Energy 500 ml</t>
        </is>
      </c>
      <c r="C453" t="inlineStr">
        <is>
          <t>volume</t>
        </is>
      </c>
      <c r="D453" s="7" t="inlineStr">
        <is>
          <t>PASS</t>
        </is>
      </c>
      <c r="E453" t="inlineStr">
        <is>
          <t>500.0 ml</t>
        </is>
      </c>
      <c r="F453">
        <f> 500.0 ml</f>
        <v/>
      </c>
      <c r="G453" t="inlineStr"/>
    </row>
    <row r="454">
      <c r="A454" t="inlineStr">
        <is>
          <t>83</t>
        </is>
      </c>
      <c r="B454" t="inlineStr">
        <is>
          <t>Isosource Energy Fibre 500 ml</t>
        </is>
      </c>
      <c r="C454" t="inlineStr">
        <is>
          <t>energy</t>
        </is>
      </c>
      <c r="D454" s="9" t="inlineStr">
        <is>
          <t>FAIL</t>
        </is>
      </c>
      <c r="E454" t="inlineStr">
        <is>
          <t>160.0 kcal/100ml</t>
        </is>
      </c>
      <c r="F454">
        <f> 130.0 kcal/100ml</f>
        <v/>
      </c>
      <c r="G454" t="inlineStr">
        <is>
          <t>160.0 does not satisfy = 130.0</t>
        </is>
      </c>
    </row>
    <row r="455">
      <c r="A455" t="inlineStr">
        <is>
          <t>83</t>
        </is>
      </c>
      <c r="B455" t="inlineStr">
        <is>
          <t>Isosource Energy Fibre 500 ml</t>
        </is>
      </c>
      <c r="C455" t="inlineStr">
        <is>
          <t>protein</t>
        </is>
      </c>
      <c r="D455" s="7" t="inlineStr">
        <is>
          <t>PASS</t>
        </is>
      </c>
      <c r="E455" t="inlineStr">
        <is>
          <t>6.3 g/100ml</t>
        </is>
      </c>
      <c r="F455">
        <f> 6.5 g/100ml</f>
        <v/>
      </c>
      <c r="G455" t="inlineStr"/>
    </row>
    <row r="456">
      <c r="A456" t="inlineStr">
        <is>
          <t>83</t>
        </is>
      </c>
      <c r="B456" t="inlineStr">
        <is>
          <t>Isosource Energy Fibre 500 ml</t>
        </is>
      </c>
      <c r="C456" t="inlineStr">
        <is>
          <t>fat</t>
        </is>
      </c>
      <c r="D456" s="7" t="inlineStr">
        <is>
          <t>PASS</t>
        </is>
      </c>
      <c r="E456" t="inlineStr">
        <is>
          <t>5.8 g/100ml</t>
        </is>
      </c>
      <c r="F456">
        <f> 5.8 g/100ml</f>
        <v/>
      </c>
      <c r="G456" t="inlineStr"/>
    </row>
    <row r="457">
      <c r="A457" t="inlineStr">
        <is>
          <t>83</t>
        </is>
      </c>
      <c r="B457" t="inlineStr">
        <is>
          <t>Isosource Energy Fibre 500 ml</t>
        </is>
      </c>
      <c r="C457" t="inlineStr">
        <is>
          <t>carbohydrates</t>
        </is>
      </c>
      <c r="D457" s="9" t="inlineStr">
        <is>
          <t>FAIL</t>
        </is>
      </c>
      <c r="E457" t="inlineStr">
        <is>
          <t>18.8 g/100ml</t>
        </is>
      </c>
      <c r="F457">
        <f> 13.0 g/100ml</f>
        <v/>
      </c>
      <c r="G457" t="inlineStr">
        <is>
          <t>18.8 does not satisfy = 13.0</t>
        </is>
      </c>
    </row>
    <row r="458">
      <c r="A458" t="inlineStr">
        <is>
          <t>83</t>
        </is>
      </c>
      <c r="B458" t="inlineStr">
        <is>
          <t>Isosource Energy Fibre 500 ml</t>
        </is>
      </c>
      <c r="C458" t="inlineStr">
        <is>
          <t>nutritionally_complete</t>
        </is>
      </c>
      <c r="D458" s="8" t="inlineStr">
        <is>
          <t>UNKNOWN</t>
        </is>
      </c>
      <c r="E458" t="inlineStr">
        <is>
          <t>N/A</t>
        </is>
      </c>
      <c r="F458" t="inlineStr">
        <is>
          <t>True</t>
        </is>
      </c>
      <c r="G458" t="inlineStr">
        <is>
          <t>Cannot determine 'nutritionally_complete' for this product</t>
        </is>
      </c>
    </row>
    <row r="459">
      <c r="A459" t="inlineStr">
        <is>
          <t>83</t>
        </is>
      </c>
      <c r="B459" t="inlineStr">
        <is>
          <t>Isosource Energy Fibre 500 ml</t>
        </is>
      </c>
      <c r="C459" t="inlineStr">
        <is>
          <t>formulation</t>
        </is>
      </c>
      <c r="D459" s="7" t="inlineStr">
        <is>
          <t>PASS</t>
        </is>
      </c>
      <c r="E459" t="inlineStr">
        <is>
          <t>liquid</t>
        </is>
      </c>
      <c r="F459" t="inlineStr">
        <is>
          <t>liquid</t>
        </is>
      </c>
      <c r="G459" t="inlineStr"/>
    </row>
    <row r="460">
      <c r="A460" t="inlineStr">
        <is>
          <t>83</t>
        </is>
      </c>
      <c r="B460" t="inlineStr">
        <is>
          <t>Isosource Energy Fibre 500 ml</t>
        </is>
      </c>
      <c r="C460" t="inlineStr">
        <is>
          <t>route</t>
        </is>
      </c>
      <c r="D460" s="7" t="inlineStr">
        <is>
          <t>PASS</t>
        </is>
      </c>
      <c r="E460" t="inlineStr">
        <is>
          <t>enteral</t>
        </is>
      </c>
      <c r="F460" t="inlineStr">
        <is>
          <t>enteral</t>
        </is>
      </c>
      <c r="G460" t="inlineStr"/>
    </row>
    <row r="461">
      <c r="A461" t="inlineStr">
        <is>
          <t>83</t>
        </is>
      </c>
      <c r="B461" t="inlineStr">
        <is>
          <t>Isosource Energy Fibre 500 ml</t>
        </is>
      </c>
      <c r="C461" t="inlineStr">
        <is>
          <t>volume</t>
        </is>
      </c>
      <c r="D461" s="7" t="inlineStr">
        <is>
          <t>PASS</t>
        </is>
      </c>
      <c r="E461" t="inlineStr">
        <is>
          <t>500.0 ml</t>
        </is>
      </c>
      <c r="F461">
        <f> 500.0 ml</f>
        <v/>
      </c>
      <c r="G461" t="inlineStr"/>
    </row>
    <row r="462">
      <c r="A462" t="inlineStr">
        <is>
          <t>83</t>
        </is>
      </c>
      <c r="B462" t="inlineStr">
        <is>
          <t>Isosource Protein 500 ml</t>
        </is>
      </c>
      <c r="C462" t="inlineStr">
        <is>
          <t>energy</t>
        </is>
      </c>
      <c r="D462" s="7" t="inlineStr">
        <is>
          <t>PASS</t>
        </is>
      </c>
      <c r="E462" t="inlineStr">
        <is>
          <t>130.0 kcal/100ml</t>
        </is>
      </c>
      <c r="F462">
        <f> 130.0 kcal/100ml</f>
        <v/>
      </c>
      <c r="G462" t="inlineStr"/>
    </row>
    <row r="463">
      <c r="A463" t="inlineStr">
        <is>
          <t>83</t>
        </is>
      </c>
      <c r="B463" t="inlineStr">
        <is>
          <t>Isosource Protein 500 ml</t>
        </is>
      </c>
      <c r="C463" t="inlineStr">
        <is>
          <t>protein</t>
        </is>
      </c>
      <c r="D463" s="7" t="inlineStr">
        <is>
          <t>PASS</t>
        </is>
      </c>
      <c r="E463" t="inlineStr">
        <is>
          <t>6.7 g/100ml</t>
        </is>
      </c>
      <c r="F463">
        <f> 6.5 g/100ml</f>
        <v/>
      </c>
      <c r="G463" t="inlineStr"/>
    </row>
    <row r="464">
      <c r="A464" t="inlineStr">
        <is>
          <t>83</t>
        </is>
      </c>
      <c r="B464" t="inlineStr">
        <is>
          <t>Isosource Protein 500 ml</t>
        </is>
      </c>
      <c r="C464" t="inlineStr">
        <is>
          <t>fat</t>
        </is>
      </c>
      <c r="D464" s="9" t="inlineStr">
        <is>
          <t>FAIL</t>
        </is>
      </c>
      <c r="E464" t="inlineStr">
        <is>
          <t>4.4 g/100ml</t>
        </is>
      </c>
      <c r="F464">
        <f> 5.8 g/100ml</f>
        <v/>
      </c>
      <c r="G464" t="inlineStr">
        <is>
          <t>4.4 does not satisfy = 5.8</t>
        </is>
      </c>
    </row>
    <row r="465">
      <c r="A465" t="inlineStr">
        <is>
          <t>83</t>
        </is>
      </c>
      <c r="B465" t="inlineStr">
        <is>
          <t>Isosource Protein 500 ml</t>
        </is>
      </c>
      <c r="C465" t="inlineStr">
        <is>
          <t>carbohydrates</t>
        </is>
      </c>
      <c r="D465" s="9" t="inlineStr">
        <is>
          <t>FAIL</t>
        </is>
      </c>
      <c r="E465" t="inlineStr">
        <is>
          <t>16.0 g/100ml</t>
        </is>
      </c>
      <c r="F465">
        <f> 13.0 g/100ml</f>
        <v/>
      </c>
      <c r="G465" t="inlineStr">
        <is>
          <t>16.0 does not satisfy = 13.0</t>
        </is>
      </c>
    </row>
    <row r="466">
      <c r="A466" t="inlineStr">
        <is>
          <t>83</t>
        </is>
      </c>
      <c r="B466" t="inlineStr">
        <is>
          <t>Isosource Protein 500 ml</t>
        </is>
      </c>
      <c r="C466" t="inlineStr">
        <is>
          <t>nutritionally_complete</t>
        </is>
      </c>
      <c r="D466" s="8" t="inlineStr">
        <is>
          <t>UNKNOWN</t>
        </is>
      </c>
      <c r="E466" t="inlineStr">
        <is>
          <t>N/A</t>
        </is>
      </c>
      <c r="F466" t="inlineStr">
        <is>
          <t>True</t>
        </is>
      </c>
      <c r="G466" t="inlineStr">
        <is>
          <t>Cannot determine 'nutritionally_complete' for this product</t>
        </is>
      </c>
    </row>
    <row r="467">
      <c r="A467" t="inlineStr">
        <is>
          <t>83</t>
        </is>
      </c>
      <c r="B467" t="inlineStr">
        <is>
          <t>Isosource Protein 500 ml</t>
        </is>
      </c>
      <c r="C467" t="inlineStr">
        <is>
          <t>formulation</t>
        </is>
      </c>
      <c r="D467" s="7" t="inlineStr">
        <is>
          <t>PASS</t>
        </is>
      </c>
      <c r="E467" t="inlineStr">
        <is>
          <t>liquid</t>
        </is>
      </c>
      <c r="F467" t="inlineStr">
        <is>
          <t>liquid</t>
        </is>
      </c>
      <c r="G467" t="inlineStr"/>
    </row>
    <row r="468">
      <c r="A468" t="inlineStr">
        <is>
          <t>83</t>
        </is>
      </c>
      <c r="B468" t="inlineStr">
        <is>
          <t>Isosource Protein 500 ml</t>
        </is>
      </c>
      <c r="C468" t="inlineStr">
        <is>
          <t>route</t>
        </is>
      </c>
      <c r="D468" s="7" t="inlineStr">
        <is>
          <t>PASS</t>
        </is>
      </c>
      <c r="E468" t="inlineStr">
        <is>
          <t>enteral</t>
        </is>
      </c>
      <c r="F468" t="inlineStr">
        <is>
          <t>enteral</t>
        </is>
      </c>
      <c r="G468" t="inlineStr"/>
    </row>
    <row r="469">
      <c r="A469" t="inlineStr">
        <is>
          <t>83</t>
        </is>
      </c>
      <c r="B469" t="inlineStr">
        <is>
          <t>Isosource Protein 500 ml</t>
        </is>
      </c>
      <c r="C469" t="inlineStr">
        <is>
          <t>volume</t>
        </is>
      </c>
      <c r="D469" s="7" t="inlineStr">
        <is>
          <t>PASS</t>
        </is>
      </c>
      <c r="E469" t="inlineStr">
        <is>
          <t>500.0 ml</t>
        </is>
      </c>
      <c r="F469">
        <f> 500.0 ml</f>
        <v/>
      </c>
      <c r="G469" t="inlineStr"/>
    </row>
    <row r="470">
      <c r="A470" t="inlineStr">
        <is>
          <t>84</t>
        </is>
      </c>
      <c r="B470" t="inlineStr">
        <is>
          <t>Peptamen Junior PHGG 500 ml</t>
        </is>
      </c>
      <c r="C470" t="inlineStr">
        <is>
          <t>energy</t>
        </is>
      </c>
      <c r="D470" s="7" t="inlineStr">
        <is>
          <t>PASS</t>
        </is>
      </c>
      <c r="E470" t="inlineStr">
        <is>
          <t>124.0 kcal/100ml</t>
        </is>
      </c>
      <c r="F470">
        <f> 130.0 kcal/100ml</f>
        <v/>
      </c>
      <c r="G470" t="inlineStr"/>
    </row>
    <row r="471">
      <c r="A471" t="inlineStr">
        <is>
          <t>84</t>
        </is>
      </c>
      <c r="B471" t="inlineStr">
        <is>
          <t>Peptamen Junior PHGG 500 ml</t>
        </is>
      </c>
      <c r="C471" t="inlineStr">
        <is>
          <t>protein</t>
        </is>
      </c>
      <c r="D471" s="7" t="inlineStr">
        <is>
          <t>PASS</t>
        </is>
      </c>
      <c r="E471" t="inlineStr">
        <is>
          <t>3.6 g/100ml</t>
        </is>
      </c>
      <c r="F471">
        <f> 4.0 g/100ml</f>
        <v/>
      </c>
      <c r="G471" t="inlineStr"/>
    </row>
    <row r="472">
      <c r="A472" t="inlineStr">
        <is>
          <t>84</t>
        </is>
      </c>
      <c r="B472" t="inlineStr">
        <is>
          <t>Peptamen Junior PHGG 500 ml</t>
        </is>
      </c>
      <c r="C472" t="inlineStr">
        <is>
          <t>fat</t>
        </is>
      </c>
      <c r="D472" s="9" t="inlineStr">
        <is>
          <t>FAIL</t>
        </is>
      </c>
      <c r="E472" t="inlineStr">
        <is>
          <t>5.2 g/100ml</t>
        </is>
      </c>
      <c r="F472">
        <f> 5.8 g/100ml</f>
        <v/>
      </c>
      <c r="G472" t="inlineStr">
        <is>
          <t>5.2 does not satisfy = 5.8</t>
        </is>
      </c>
    </row>
    <row r="473">
      <c r="A473" t="inlineStr">
        <is>
          <t>84</t>
        </is>
      </c>
      <c r="B473" t="inlineStr">
        <is>
          <t>Peptamen Junior PHGG 500 ml</t>
        </is>
      </c>
      <c r="C473" t="inlineStr">
        <is>
          <t>carbohydrates</t>
        </is>
      </c>
      <c r="D473" s="7" t="inlineStr">
        <is>
          <t>PASS</t>
        </is>
      </c>
      <c r="E473" t="inlineStr">
        <is>
          <t>15.0 g/100ml</t>
        </is>
      </c>
      <c r="F473">
        <f> 16.0 g/100ml</f>
        <v/>
      </c>
      <c r="G473" t="inlineStr"/>
    </row>
    <row r="474">
      <c r="A474" t="inlineStr">
        <is>
          <t>84</t>
        </is>
      </c>
      <c r="B474" t="inlineStr">
        <is>
          <t>Peptamen Junior PHGG 500 ml</t>
        </is>
      </c>
      <c r="C474" t="inlineStr">
        <is>
          <t>fiber</t>
        </is>
      </c>
      <c r="D474" s="9" t="inlineStr">
        <is>
          <t>FAIL</t>
        </is>
      </c>
      <c r="E474" t="inlineStr">
        <is>
          <t>1.2 g/100ml</t>
        </is>
      </c>
      <c r="F474">
        <f> 0.56 g/100ml</f>
        <v/>
      </c>
      <c r="G474" t="inlineStr">
        <is>
          <t>1.2 does not satisfy = 0.56</t>
        </is>
      </c>
    </row>
    <row r="475">
      <c r="A475" t="inlineStr">
        <is>
          <t>84</t>
        </is>
      </c>
      <c r="B475" t="inlineStr">
        <is>
          <t>Peptamen Junior PHGG 500 ml</t>
        </is>
      </c>
      <c r="C475" t="inlineStr">
        <is>
          <t>route</t>
        </is>
      </c>
      <c r="D475" s="7" t="inlineStr">
        <is>
          <t>PASS</t>
        </is>
      </c>
      <c r="E475" t="inlineStr">
        <is>
          <t>enteral</t>
        </is>
      </c>
      <c r="F475" t="inlineStr">
        <is>
          <t>enteral</t>
        </is>
      </c>
      <c r="G475" t="inlineStr"/>
    </row>
    <row r="476">
      <c r="A476" t="inlineStr">
        <is>
          <t>84</t>
        </is>
      </c>
      <c r="B476" t="inlineStr">
        <is>
          <t>Peptamen Junior PHGG 500 ml</t>
        </is>
      </c>
      <c r="C476" t="inlineStr">
        <is>
          <t>volume</t>
        </is>
      </c>
      <c r="D476" s="7" t="inlineStr">
        <is>
          <t>PASS</t>
        </is>
      </c>
      <c r="E476" t="inlineStr">
        <is>
          <t>500.0 ml</t>
        </is>
      </c>
      <c r="F476">
        <f> 500.0 ml</f>
        <v/>
      </c>
      <c r="G476" t="inlineStr"/>
    </row>
    <row r="477">
      <c r="A477" t="inlineStr">
        <is>
          <t>84</t>
        </is>
      </c>
      <c r="B477" t="inlineStr">
        <is>
          <t>Isosource Protein 500 ml</t>
        </is>
      </c>
      <c r="C477" t="inlineStr">
        <is>
          <t>energy</t>
        </is>
      </c>
      <c r="D477" s="7" t="inlineStr">
        <is>
          <t>PASS</t>
        </is>
      </c>
      <c r="E477" t="inlineStr">
        <is>
          <t>130.0 kcal/100ml</t>
        </is>
      </c>
      <c r="F477">
        <f> 130.0 kcal/100ml</f>
        <v/>
      </c>
      <c r="G477" t="inlineStr"/>
    </row>
    <row r="478">
      <c r="A478" t="inlineStr">
        <is>
          <t>84</t>
        </is>
      </c>
      <c r="B478" t="inlineStr">
        <is>
          <t>Isosource Protein 500 ml</t>
        </is>
      </c>
      <c r="C478" t="inlineStr">
        <is>
          <t>protein</t>
        </is>
      </c>
      <c r="D478" s="9" t="inlineStr">
        <is>
          <t>FAIL</t>
        </is>
      </c>
      <c r="E478" t="inlineStr">
        <is>
          <t>6.7 g/100ml</t>
        </is>
      </c>
      <c r="F478">
        <f> 4.0 g/100ml</f>
        <v/>
      </c>
      <c r="G478" t="inlineStr">
        <is>
          <t>6.7 does not satisfy = 4.0</t>
        </is>
      </c>
    </row>
    <row r="479">
      <c r="A479" t="inlineStr">
        <is>
          <t>84</t>
        </is>
      </c>
      <c r="B479" t="inlineStr">
        <is>
          <t>Isosource Protein 500 ml</t>
        </is>
      </c>
      <c r="C479" t="inlineStr">
        <is>
          <t>fat</t>
        </is>
      </c>
      <c r="D479" s="9" t="inlineStr">
        <is>
          <t>FAIL</t>
        </is>
      </c>
      <c r="E479" t="inlineStr">
        <is>
          <t>4.4 g/100ml</t>
        </is>
      </c>
      <c r="F479">
        <f> 5.8 g/100ml</f>
        <v/>
      </c>
      <c r="G479" t="inlineStr">
        <is>
          <t>4.4 does not satisfy = 5.8</t>
        </is>
      </c>
    </row>
    <row r="480">
      <c r="A480" t="inlineStr">
        <is>
          <t>84</t>
        </is>
      </c>
      <c r="B480" t="inlineStr">
        <is>
          <t>Isosource Protein 500 ml</t>
        </is>
      </c>
      <c r="C480" t="inlineStr">
        <is>
          <t>carbohydrates</t>
        </is>
      </c>
      <c r="D480" s="7" t="inlineStr">
        <is>
          <t>PASS</t>
        </is>
      </c>
      <c r="E480" t="inlineStr">
        <is>
          <t>16.0 g/100ml</t>
        </is>
      </c>
      <c r="F480">
        <f> 16.0 g/100ml</f>
        <v/>
      </c>
      <c r="G480" t="inlineStr"/>
    </row>
    <row r="481">
      <c r="A481" t="inlineStr">
        <is>
          <t>84</t>
        </is>
      </c>
      <c r="B481" t="inlineStr">
        <is>
          <t>Isosource Protein 500 ml</t>
        </is>
      </c>
      <c r="C481" t="inlineStr">
        <is>
          <t>fiber</t>
        </is>
      </c>
      <c r="D481" s="9" t="inlineStr">
        <is>
          <t>FAIL</t>
        </is>
      </c>
      <c r="E481" t="inlineStr">
        <is>
          <t>0.0 g/100ml</t>
        </is>
      </c>
      <c r="F481">
        <f> 0.56 g/100ml</f>
        <v/>
      </c>
      <c r="G481" t="inlineStr">
        <is>
          <t>0.0 does not satisfy = 0.56</t>
        </is>
      </c>
    </row>
    <row r="482">
      <c r="A482" t="inlineStr">
        <is>
          <t>84</t>
        </is>
      </c>
      <c r="B482" t="inlineStr">
        <is>
          <t>Isosource Protein 500 ml</t>
        </is>
      </c>
      <c r="C482" t="inlineStr">
        <is>
          <t>route</t>
        </is>
      </c>
      <c r="D482" s="7" t="inlineStr">
        <is>
          <t>PASS</t>
        </is>
      </c>
      <c r="E482" t="inlineStr">
        <is>
          <t>enteral</t>
        </is>
      </c>
      <c r="F482" t="inlineStr">
        <is>
          <t>enteral</t>
        </is>
      </c>
      <c r="G482" t="inlineStr"/>
    </row>
    <row r="483">
      <c r="A483" t="inlineStr">
        <is>
          <t>84</t>
        </is>
      </c>
      <c r="B483" t="inlineStr">
        <is>
          <t>Isosource Protein 500 ml</t>
        </is>
      </c>
      <c r="C483" t="inlineStr">
        <is>
          <t>volume</t>
        </is>
      </c>
      <c r="D483" s="7" t="inlineStr">
        <is>
          <t>PASS</t>
        </is>
      </c>
      <c r="E483" t="inlineStr">
        <is>
          <t>500.0 ml</t>
        </is>
      </c>
      <c r="F483">
        <f> 500.0 ml</f>
        <v/>
      </c>
      <c r="G483" t="inlineStr"/>
    </row>
    <row r="484">
      <c r="A484" t="inlineStr">
        <is>
          <t>84</t>
        </is>
      </c>
      <c r="B484" t="inlineStr">
        <is>
          <t>Isosource Standard 500 ml</t>
        </is>
      </c>
      <c r="C484" t="inlineStr">
        <is>
          <t>energy</t>
        </is>
      </c>
      <c r="D484" s="9" t="inlineStr">
        <is>
          <t>FAIL</t>
        </is>
      </c>
      <c r="E484" t="inlineStr">
        <is>
          <t>103.0 kcal/100ml</t>
        </is>
      </c>
      <c r="F484">
        <f> 130.0 kcal/100ml</f>
        <v/>
      </c>
      <c r="G484" t="inlineStr">
        <is>
          <t>103.0 does not satisfy = 130.0</t>
        </is>
      </c>
    </row>
    <row r="485">
      <c r="A485" t="inlineStr">
        <is>
          <t>84</t>
        </is>
      </c>
      <c r="B485" t="inlineStr">
        <is>
          <t>Isosource Standard 500 ml</t>
        </is>
      </c>
      <c r="C485" t="inlineStr">
        <is>
          <t>protein</t>
        </is>
      </c>
      <c r="D485" s="7" t="inlineStr">
        <is>
          <t>PASS</t>
        </is>
      </c>
      <c r="E485" t="inlineStr">
        <is>
          <t>4.0 g/100ml</t>
        </is>
      </c>
      <c r="F485">
        <f> 4.0 g/100ml</f>
        <v/>
      </c>
      <c r="G485" t="inlineStr"/>
    </row>
    <row r="486">
      <c r="A486" t="inlineStr">
        <is>
          <t>84</t>
        </is>
      </c>
      <c r="B486" t="inlineStr">
        <is>
          <t>Isosource Standard 500 ml</t>
        </is>
      </c>
      <c r="C486" t="inlineStr">
        <is>
          <t>fat</t>
        </is>
      </c>
      <c r="D486" s="9" t="inlineStr">
        <is>
          <t>FAIL</t>
        </is>
      </c>
      <c r="E486" t="inlineStr">
        <is>
          <t>3.3 g/100ml</t>
        </is>
      </c>
      <c r="F486">
        <f> 5.8 g/100ml</f>
        <v/>
      </c>
      <c r="G486" t="inlineStr">
        <is>
          <t>3.3 does not satisfy = 5.8</t>
        </is>
      </c>
    </row>
    <row r="487">
      <c r="A487" t="inlineStr">
        <is>
          <t>84</t>
        </is>
      </c>
      <c r="B487" t="inlineStr">
        <is>
          <t>Isosource Standard 500 ml</t>
        </is>
      </c>
      <c r="C487" t="inlineStr">
        <is>
          <t>carbohydrates</t>
        </is>
      </c>
      <c r="D487" s="9" t="inlineStr">
        <is>
          <t>FAIL</t>
        </is>
      </c>
      <c r="E487" t="inlineStr">
        <is>
          <t>13.8 g/100ml</t>
        </is>
      </c>
      <c r="F487">
        <f> 16.0 g/100ml</f>
        <v/>
      </c>
      <c r="G487" t="inlineStr">
        <is>
          <t>13.8 does not satisfy = 16.0</t>
        </is>
      </c>
    </row>
    <row r="488">
      <c r="A488" t="inlineStr">
        <is>
          <t>84</t>
        </is>
      </c>
      <c r="B488" t="inlineStr">
        <is>
          <t>Isosource Standard 500 ml</t>
        </is>
      </c>
      <c r="C488" t="inlineStr">
        <is>
          <t>fiber</t>
        </is>
      </c>
      <c r="D488" s="9" t="inlineStr">
        <is>
          <t>FAIL</t>
        </is>
      </c>
      <c r="E488" t="inlineStr">
        <is>
          <t>0.0 g/100ml</t>
        </is>
      </c>
      <c r="F488">
        <f> 0.56 g/100ml</f>
        <v/>
      </c>
      <c r="G488" t="inlineStr">
        <is>
          <t>0.0 does not satisfy = 0.56</t>
        </is>
      </c>
    </row>
    <row r="489">
      <c r="A489" t="inlineStr">
        <is>
          <t>84</t>
        </is>
      </c>
      <c r="B489" t="inlineStr">
        <is>
          <t>Isosource Standard 500 ml</t>
        </is>
      </c>
      <c r="C489" t="inlineStr">
        <is>
          <t>route</t>
        </is>
      </c>
      <c r="D489" s="7" t="inlineStr">
        <is>
          <t>PASS</t>
        </is>
      </c>
      <c r="E489" t="inlineStr">
        <is>
          <t>enteral</t>
        </is>
      </c>
      <c r="F489" t="inlineStr">
        <is>
          <t>enteral</t>
        </is>
      </c>
      <c r="G489" t="inlineStr"/>
    </row>
    <row r="490">
      <c r="A490" t="inlineStr">
        <is>
          <t>84</t>
        </is>
      </c>
      <c r="B490" t="inlineStr">
        <is>
          <t>Isosource Standard 500 ml</t>
        </is>
      </c>
      <c r="C490" t="inlineStr">
        <is>
          <t>volume</t>
        </is>
      </c>
      <c r="D490" s="7" t="inlineStr">
        <is>
          <t>PASS</t>
        </is>
      </c>
      <c r="E490" t="inlineStr">
        <is>
          <t>500.0 ml</t>
        </is>
      </c>
      <c r="F490">
        <f> 500.0 ml</f>
        <v/>
      </c>
      <c r="G490" t="inlineStr"/>
    </row>
    <row r="491">
      <c r="A491" t="inlineStr">
        <is>
          <t>85</t>
        </is>
      </c>
      <c r="B491" t="inlineStr">
        <is>
          <t>Isosource Protein 500 ml</t>
        </is>
      </c>
      <c r="C491" t="inlineStr">
        <is>
          <t>energy</t>
        </is>
      </c>
      <c r="D491" s="7" t="inlineStr">
        <is>
          <t>PASS</t>
        </is>
      </c>
      <c r="E491" t="inlineStr">
        <is>
          <t>130.0 kcal/100ml</t>
        </is>
      </c>
      <c r="F491" t="inlineStr">
        <is>
          <t>128.0-150.0 kcal/100ml</t>
        </is>
      </c>
      <c r="G491" t="inlineStr"/>
    </row>
    <row r="492">
      <c r="A492" t="inlineStr">
        <is>
          <t>85</t>
        </is>
      </c>
      <c r="B492" t="inlineStr">
        <is>
          <t>Isosource Protein 500 ml</t>
        </is>
      </c>
      <c r="C492" t="inlineStr">
        <is>
          <t>protein</t>
        </is>
      </c>
      <c r="D492" s="7" t="inlineStr">
        <is>
          <t>PASS</t>
        </is>
      </c>
      <c r="E492" t="inlineStr">
        <is>
          <t>6.7 g/100ml</t>
        </is>
      </c>
      <c r="F492" t="inlineStr">
        <is>
          <t>6.5-7.5 g/100ml</t>
        </is>
      </c>
      <c r="G492" t="inlineStr"/>
    </row>
    <row r="493">
      <c r="A493" t="inlineStr">
        <is>
          <t>85</t>
        </is>
      </c>
      <c r="B493" t="inlineStr">
        <is>
          <t>Isosource Protein 500 ml</t>
        </is>
      </c>
      <c r="C493" t="inlineStr">
        <is>
          <t>fat</t>
        </is>
      </c>
      <c r="D493" s="7" t="inlineStr">
        <is>
          <t>PASS</t>
        </is>
      </c>
      <c r="E493" t="inlineStr">
        <is>
          <t>4.4 g/100ml</t>
        </is>
      </c>
      <c r="F493" t="inlineStr">
        <is>
          <t>3.7-5.0 g/100ml</t>
        </is>
      </c>
      <c r="G493" t="inlineStr"/>
    </row>
    <row r="494">
      <c r="A494" t="inlineStr">
        <is>
          <t>85</t>
        </is>
      </c>
      <c r="B494" t="inlineStr">
        <is>
          <t>Isosource Protein 500 ml</t>
        </is>
      </c>
      <c r="C494" t="inlineStr">
        <is>
          <t>carbohydrates</t>
        </is>
      </c>
      <c r="D494" s="7" t="inlineStr">
        <is>
          <t>PASS</t>
        </is>
      </c>
      <c r="E494" t="inlineStr">
        <is>
          <t>16.0 g/100ml</t>
        </is>
      </c>
      <c r="F494" t="inlineStr">
        <is>
          <t>15.4-19.0 g/100ml</t>
        </is>
      </c>
      <c r="G494" t="inlineStr"/>
    </row>
    <row r="495">
      <c r="A495" t="inlineStr">
        <is>
          <t>85</t>
        </is>
      </c>
      <c r="B495" t="inlineStr">
        <is>
          <t>Isosource Protein 500 ml</t>
        </is>
      </c>
      <c r="C495" t="inlineStr">
        <is>
          <t>formulation</t>
        </is>
      </c>
      <c r="D495" s="7" t="inlineStr">
        <is>
          <t>PASS</t>
        </is>
      </c>
      <c r="E495" t="inlineStr">
        <is>
          <t>liquid</t>
        </is>
      </c>
      <c r="F495" t="inlineStr">
        <is>
          <t>liquid</t>
        </is>
      </c>
      <c r="G495" t="inlineStr"/>
    </row>
    <row r="496">
      <c r="A496" t="inlineStr">
        <is>
          <t>85</t>
        </is>
      </c>
      <c r="B496" t="inlineStr">
        <is>
          <t>Isosource Protein 500 ml</t>
        </is>
      </c>
      <c r="C496" t="inlineStr">
        <is>
          <t>route</t>
        </is>
      </c>
      <c r="D496" s="7" t="inlineStr">
        <is>
          <t>PASS</t>
        </is>
      </c>
      <c r="E496" t="inlineStr">
        <is>
          <t>enteral</t>
        </is>
      </c>
      <c r="F496" t="inlineStr">
        <is>
          <t>enteral</t>
        </is>
      </c>
      <c r="G496" t="inlineStr"/>
    </row>
    <row r="497">
      <c r="A497" t="inlineStr">
        <is>
          <t>85</t>
        </is>
      </c>
      <c r="B497" t="inlineStr">
        <is>
          <t>Isosource Protein 500 ml</t>
        </is>
      </c>
      <c r="C497" t="inlineStr">
        <is>
          <t>volume</t>
        </is>
      </c>
      <c r="D497" s="7" t="inlineStr">
        <is>
          <t>PASS</t>
        </is>
      </c>
      <c r="E497" t="inlineStr">
        <is>
          <t>500.0 ml</t>
        </is>
      </c>
      <c r="F497">
        <f> 500.0 ml</f>
        <v/>
      </c>
      <c r="G497" t="inlineStr"/>
    </row>
    <row r="498">
      <c r="A498" t="inlineStr">
        <is>
          <t>85</t>
        </is>
      </c>
      <c r="B498" t="inlineStr">
        <is>
          <t>Novasource GI Advance 500 ml</t>
        </is>
      </c>
      <c r="C498" t="inlineStr">
        <is>
          <t>energy</t>
        </is>
      </c>
      <c r="D498" s="9" t="inlineStr">
        <is>
          <t>FAIL</t>
        </is>
      </c>
      <c r="E498" t="inlineStr">
        <is>
          <t>155.0 kcal/100ml</t>
        </is>
      </c>
      <c r="F498" t="inlineStr">
        <is>
          <t>128.0-150.0 kcal/100ml</t>
        </is>
      </c>
      <c r="G498" t="inlineStr">
        <is>
          <t>155.0 outside range 128.0-150.0</t>
        </is>
      </c>
    </row>
    <row r="499">
      <c r="A499" t="inlineStr">
        <is>
          <t>85</t>
        </is>
      </c>
      <c r="B499" t="inlineStr">
        <is>
          <t>Novasource GI Advance 500 ml</t>
        </is>
      </c>
      <c r="C499" t="inlineStr">
        <is>
          <t>protein</t>
        </is>
      </c>
      <c r="D499" s="9" t="inlineStr">
        <is>
          <t>FAIL</t>
        </is>
      </c>
      <c r="E499" t="inlineStr">
        <is>
          <t>9.6 g/100ml</t>
        </is>
      </c>
      <c r="F499" t="inlineStr">
        <is>
          <t>6.5-7.5 g/100ml</t>
        </is>
      </c>
      <c r="G499" t="inlineStr">
        <is>
          <t>9.6 outside range 6.5-7.5</t>
        </is>
      </c>
    </row>
    <row r="500">
      <c r="A500" t="inlineStr">
        <is>
          <t>85</t>
        </is>
      </c>
      <c r="B500" t="inlineStr">
        <is>
          <t>Novasource GI Advance 500 ml</t>
        </is>
      </c>
      <c r="C500" t="inlineStr">
        <is>
          <t>fat</t>
        </is>
      </c>
      <c r="D500" s="7" t="inlineStr">
        <is>
          <t>PASS</t>
        </is>
      </c>
      <c r="E500" t="inlineStr">
        <is>
          <t>4.7 g/100ml</t>
        </is>
      </c>
      <c r="F500" t="inlineStr">
        <is>
          <t>3.7-5.0 g/100ml</t>
        </is>
      </c>
      <c r="G500" t="inlineStr"/>
    </row>
    <row r="501">
      <c r="A501" t="inlineStr">
        <is>
          <t>85</t>
        </is>
      </c>
      <c r="B501" t="inlineStr">
        <is>
          <t>Novasource GI Advance 500 ml</t>
        </is>
      </c>
      <c r="C501" t="inlineStr">
        <is>
          <t>carbohydrates</t>
        </is>
      </c>
      <c r="D501" s="7" t="inlineStr">
        <is>
          <t>PASS</t>
        </is>
      </c>
      <c r="E501" t="inlineStr">
        <is>
          <t>17.5 g/100ml</t>
        </is>
      </c>
      <c r="F501" t="inlineStr">
        <is>
          <t>15.4-19.0 g/100ml</t>
        </is>
      </c>
      <c r="G501" t="inlineStr"/>
    </row>
    <row r="502">
      <c r="A502" t="inlineStr">
        <is>
          <t>85</t>
        </is>
      </c>
      <c r="B502" t="inlineStr">
        <is>
          <t>Novasource GI Advance 500 ml</t>
        </is>
      </c>
      <c r="C502" t="inlineStr">
        <is>
          <t>formulation</t>
        </is>
      </c>
      <c r="D502" s="7" t="inlineStr">
        <is>
          <t>PASS</t>
        </is>
      </c>
      <c r="E502" t="inlineStr">
        <is>
          <t>liquid</t>
        </is>
      </c>
      <c r="F502" t="inlineStr">
        <is>
          <t>liquid</t>
        </is>
      </c>
      <c r="G502" t="inlineStr"/>
    </row>
    <row r="503">
      <c r="A503" t="inlineStr">
        <is>
          <t>85</t>
        </is>
      </c>
      <c r="B503" t="inlineStr">
        <is>
          <t>Novasource GI Advance 500 ml</t>
        </is>
      </c>
      <c r="C503" t="inlineStr">
        <is>
          <t>route</t>
        </is>
      </c>
      <c r="D503" s="7" t="inlineStr">
        <is>
          <t>PASS</t>
        </is>
      </c>
      <c r="E503" t="inlineStr">
        <is>
          <t>enteral</t>
        </is>
      </c>
      <c r="F503" t="inlineStr">
        <is>
          <t>enteral</t>
        </is>
      </c>
      <c r="G503" t="inlineStr"/>
    </row>
    <row r="504">
      <c r="A504" t="inlineStr">
        <is>
          <t>85</t>
        </is>
      </c>
      <c r="B504" t="inlineStr">
        <is>
          <t>Novasource GI Advance 500 ml</t>
        </is>
      </c>
      <c r="C504" t="inlineStr">
        <is>
          <t>volume</t>
        </is>
      </c>
      <c r="D504" s="7" t="inlineStr">
        <is>
          <t>PASS</t>
        </is>
      </c>
      <c r="E504" t="inlineStr">
        <is>
          <t>500.0 ml</t>
        </is>
      </c>
      <c r="F504">
        <f> 500.0 ml</f>
        <v/>
      </c>
      <c r="G504" t="inlineStr"/>
    </row>
    <row r="505">
      <c r="A505" t="inlineStr">
        <is>
          <t>85</t>
        </is>
      </c>
      <c r="B505" t="inlineStr">
        <is>
          <t>Isosource Energy Fibre 500 ml</t>
        </is>
      </c>
      <c r="C505" t="inlineStr">
        <is>
          <t>energy</t>
        </is>
      </c>
      <c r="D505" s="9" t="inlineStr">
        <is>
          <t>FAIL</t>
        </is>
      </c>
      <c r="E505" t="inlineStr">
        <is>
          <t>160.0 kcal/100ml</t>
        </is>
      </c>
      <c r="F505" t="inlineStr">
        <is>
          <t>128.0-150.0 kcal/100ml</t>
        </is>
      </c>
      <c r="G505" t="inlineStr">
        <is>
          <t>160.0 outside range 128.0-150.0</t>
        </is>
      </c>
    </row>
    <row r="506">
      <c r="A506" t="inlineStr">
        <is>
          <t>85</t>
        </is>
      </c>
      <c r="B506" t="inlineStr">
        <is>
          <t>Isosource Energy Fibre 500 ml</t>
        </is>
      </c>
      <c r="C506" t="inlineStr">
        <is>
          <t>protein</t>
        </is>
      </c>
      <c r="D506" s="9" t="inlineStr">
        <is>
          <t>FAIL</t>
        </is>
      </c>
      <c r="E506" t="inlineStr">
        <is>
          <t>6.3 g/100ml</t>
        </is>
      </c>
      <c r="F506" t="inlineStr">
        <is>
          <t>6.5-7.5 g/100ml</t>
        </is>
      </c>
      <c r="G506" t="inlineStr">
        <is>
          <t>6.3 outside range 6.5-7.5</t>
        </is>
      </c>
    </row>
    <row r="507">
      <c r="A507" t="inlineStr">
        <is>
          <t>85</t>
        </is>
      </c>
      <c r="B507" t="inlineStr">
        <is>
          <t>Isosource Energy Fibre 500 ml</t>
        </is>
      </c>
      <c r="C507" t="inlineStr">
        <is>
          <t>fat</t>
        </is>
      </c>
      <c r="D507" s="9" t="inlineStr">
        <is>
          <t>FAIL</t>
        </is>
      </c>
      <c r="E507" t="inlineStr">
        <is>
          <t>5.8 g/100ml</t>
        </is>
      </c>
      <c r="F507" t="inlineStr">
        <is>
          <t>3.7-5.0 g/100ml</t>
        </is>
      </c>
      <c r="G507" t="inlineStr">
        <is>
          <t>5.8 outside range 3.7-5.0</t>
        </is>
      </c>
    </row>
    <row r="508">
      <c r="A508" t="inlineStr">
        <is>
          <t>85</t>
        </is>
      </c>
      <c r="B508" t="inlineStr">
        <is>
          <t>Isosource Energy Fibre 500 ml</t>
        </is>
      </c>
      <c r="C508" t="inlineStr">
        <is>
          <t>carbohydrates</t>
        </is>
      </c>
      <c r="D508" s="7" t="inlineStr">
        <is>
          <t>PASS</t>
        </is>
      </c>
      <c r="E508" t="inlineStr">
        <is>
          <t>18.8 g/100ml</t>
        </is>
      </c>
      <c r="F508" t="inlineStr">
        <is>
          <t>15.4-19.0 g/100ml</t>
        </is>
      </c>
      <c r="G508" t="inlineStr"/>
    </row>
    <row r="509">
      <c r="A509" t="inlineStr">
        <is>
          <t>85</t>
        </is>
      </c>
      <c r="B509" t="inlineStr">
        <is>
          <t>Isosource Energy Fibre 500 ml</t>
        </is>
      </c>
      <c r="C509" t="inlineStr">
        <is>
          <t>formulation</t>
        </is>
      </c>
      <c r="D509" s="7" t="inlineStr">
        <is>
          <t>PASS</t>
        </is>
      </c>
      <c r="E509" t="inlineStr">
        <is>
          <t>liquid</t>
        </is>
      </c>
      <c r="F509" t="inlineStr">
        <is>
          <t>liquid</t>
        </is>
      </c>
      <c r="G509" t="inlineStr"/>
    </row>
    <row r="510">
      <c r="A510" t="inlineStr">
        <is>
          <t>85</t>
        </is>
      </c>
      <c r="B510" t="inlineStr">
        <is>
          <t>Isosource Energy Fibre 500 ml</t>
        </is>
      </c>
      <c r="C510" t="inlineStr">
        <is>
          <t>route</t>
        </is>
      </c>
      <c r="D510" s="7" t="inlineStr">
        <is>
          <t>PASS</t>
        </is>
      </c>
      <c r="E510" t="inlineStr">
        <is>
          <t>enteral</t>
        </is>
      </c>
      <c r="F510" t="inlineStr">
        <is>
          <t>enteral</t>
        </is>
      </c>
      <c r="G510" t="inlineStr"/>
    </row>
    <row r="511">
      <c r="A511" t="inlineStr">
        <is>
          <t>85</t>
        </is>
      </c>
      <c r="B511" t="inlineStr">
        <is>
          <t>Isosource Energy Fibre 500 ml</t>
        </is>
      </c>
      <c r="C511" t="inlineStr">
        <is>
          <t>volume</t>
        </is>
      </c>
      <c r="D511" s="7" t="inlineStr">
        <is>
          <t>PASS</t>
        </is>
      </c>
      <c r="E511" t="inlineStr">
        <is>
          <t>500.0 ml</t>
        </is>
      </c>
      <c r="F511">
        <f> 500.0 ml</f>
        <v/>
      </c>
      <c r="G511" t="inlineStr"/>
    </row>
    <row r="512">
      <c r="A512" t="inlineStr">
        <is>
          <t>86</t>
        </is>
      </c>
      <c r="B512" t="inlineStr">
        <is>
          <t>Peptamen Junior PHGG 500 ml</t>
        </is>
      </c>
      <c r="C512" t="inlineStr">
        <is>
          <t>energy</t>
        </is>
      </c>
      <c r="D512" s="7" t="inlineStr">
        <is>
          <t>PASS</t>
        </is>
      </c>
      <c r="E512" t="inlineStr">
        <is>
          <t>124.0 kcal/100ml</t>
        </is>
      </c>
      <c r="F512" t="inlineStr">
        <is>
          <t>118.0-126.0 kcal/100ml</t>
        </is>
      </c>
      <c r="G512" t="inlineStr"/>
    </row>
    <row r="513">
      <c r="A513" t="inlineStr">
        <is>
          <t>86</t>
        </is>
      </c>
      <c r="B513" t="inlineStr">
        <is>
          <t>Peptamen Junior PHGG 500 ml</t>
        </is>
      </c>
      <c r="C513" t="inlineStr">
        <is>
          <t>route</t>
        </is>
      </c>
      <c r="D513" s="7" t="inlineStr">
        <is>
          <t>PASS</t>
        </is>
      </c>
      <c r="E513" t="inlineStr">
        <is>
          <t>enteral</t>
        </is>
      </c>
      <c r="F513" t="inlineStr">
        <is>
          <t>enteral</t>
        </is>
      </c>
      <c r="G513" t="inlineStr"/>
    </row>
    <row r="514">
      <c r="A514" t="inlineStr">
        <is>
          <t>86</t>
        </is>
      </c>
      <c r="B514" t="inlineStr">
        <is>
          <t>Peptamen Junior PHGG 500 ml</t>
        </is>
      </c>
      <c r="C514" t="inlineStr">
        <is>
          <t>volume</t>
        </is>
      </c>
      <c r="D514" s="7" t="inlineStr">
        <is>
          <t>PASS</t>
        </is>
      </c>
      <c r="E514" t="inlineStr">
        <is>
          <t>500.0 ml</t>
        </is>
      </c>
      <c r="F514">
        <f> 500.0 ml</f>
        <v/>
      </c>
      <c r="G514" t="inlineStr"/>
    </row>
    <row r="515">
      <c r="A515" t="inlineStr">
        <is>
          <t>86</t>
        </is>
      </c>
      <c r="B515" t="inlineStr">
        <is>
          <t>Isosource Standard 500 ml</t>
        </is>
      </c>
      <c r="C515" t="inlineStr">
        <is>
          <t>energy</t>
        </is>
      </c>
      <c r="D515" s="9" t="inlineStr">
        <is>
          <t>FAIL</t>
        </is>
      </c>
      <c r="E515" t="inlineStr">
        <is>
          <t>103.0 kcal/100ml</t>
        </is>
      </c>
      <c r="F515" t="inlineStr">
        <is>
          <t>118.0-126.0 kcal/100ml</t>
        </is>
      </c>
      <c r="G515" t="inlineStr">
        <is>
          <t>103.0 outside range 118.0-126.0</t>
        </is>
      </c>
    </row>
    <row r="516">
      <c r="A516" t="inlineStr">
        <is>
          <t>86</t>
        </is>
      </c>
      <c r="B516" t="inlineStr">
        <is>
          <t>Isosource Standard 500 ml</t>
        </is>
      </c>
      <c r="C516" t="inlineStr">
        <is>
          <t>route</t>
        </is>
      </c>
      <c r="D516" s="7" t="inlineStr">
        <is>
          <t>PASS</t>
        </is>
      </c>
      <c r="E516" t="inlineStr">
        <is>
          <t>enteral</t>
        </is>
      </c>
      <c r="F516" t="inlineStr">
        <is>
          <t>enteral</t>
        </is>
      </c>
      <c r="G516" t="inlineStr"/>
    </row>
    <row r="517">
      <c r="A517" t="inlineStr">
        <is>
          <t>86</t>
        </is>
      </c>
      <c r="B517" t="inlineStr">
        <is>
          <t>Isosource Standard 500 ml</t>
        </is>
      </c>
      <c r="C517" t="inlineStr">
        <is>
          <t>volume</t>
        </is>
      </c>
      <c r="D517" s="7" t="inlineStr">
        <is>
          <t>PASS</t>
        </is>
      </c>
      <c r="E517" t="inlineStr">
        <is>
          <t>500.0 ml</t>
        </is>
      </c>
      <c r="F517">
        <f> 500.0 ml</f>
        <v/>
      </c>
      <c r="G517" t="inlineStr"/>
    </row>
    <row r="518">
      <c r="A518" t="inlineStr">
        <is>
          <t>86</t>
        </is>
      </c>
      <c r="B518" t="inlineStr">
        <is>
          <t>Isosource Standard Fibre 500 ml</t>
        </is>
      </c>
      <c r="C518" t="inlineStr">
        <is>
          <t>energy</t>
        </is>
      </c>
      <c r="D518" s="9" t="inlineStr">
        <is>
          <t>FAIL</t>
        </is>
      </c>
      <c r="E518" t="inlineStr">
        <is>
          <t>103.0 kcal/100ml</t>
        </is>
      </c>
      <c r="F518" t="inlineStr">
        <is>
          <t>118.0-126.0 kcal/100ml</t>
        </is>
      </c>
      <c r="G518" t="inlineStr">
        <is>
          <t>103.0 outside range 118.0-126.0</t>
        </is>
      </c>
    </row>
    <row r="519">
      <c r="A519" t="inlineStr">
        <is>
          <t>86</t>
        </is>
      </c>
      <c r="B519" t="inlineStr">
        <is>
          <t>Isosource Standard Fibre 500 ml</t>
        </is>
      </c>
      <c r="C519" t="inlineStr">
        <is>
          <t>route</t>
        </is>
      </c>
      <c r="D519" s="7" t="inlineStr">
        <is>
          <t>PASS</t>
        </is>
      </c>
      <c r="E519" t="inlineStr">
        <is>
          <t>enteral</t>
        </is>
      </c>
      <c r="F519" t="inlineStr">
        <is>
          <t>enteral</t>
        </is>
      </c>
      <c r="G519" t="inlineStr"/>
    </row>
    <row r="520">
      <c r="A520" t="inlineStr">
        <is>
          <t>86</t>
        </is>
      </c>
      <c r="B520" t="inlineStr">
        <is>
          <t>Isosource Standard Fibre 500 ml</t>
        </is>
      </c>
      <c r="C520" t="inlineStr">
        <is>
          <t>volume</t>
        </is>
      </c>
      <c r="D520" s="7" t="inlineStr">
        <is>
          <t>PASS</t>
        </is>
      </c>
      <c r="E520" t="inlineStr">
        <is>
          <t>500.0 ml</t>
        </is>
      </c>
      <c r="F520">
        <f> 500.0 ml</f>
        <v/>
      </c>
      <c r="G520" t="inlineStr"/>
    </row>
    <row r="521">
      <c r="A521" t="inlineStr">
        <is>
          <t>87</t>
        </is>
      </c>
      <c r="B521" t="inlineStr">
        <is>
          <t>Isosource 2.0 Protein Fibre 500 ml</t>
        </is>
      </c>
      <c r="C521" t="inlineStr">
        <is>
          <t>energy</t>
        </is>
      </c>
      <c r="D521" s="7" t="inlineStr">
        <is>
          <t>PASS</t>
        </is>
      </c>
      <c r="E521" t="inlineStr">
        <is>
          <t>200.0 kcal/100ml</t>
        </is>
      </c>
      <c r="F521" t="inlineStr">
        <is>
          <t>180.0-210.0 kcal/100ml</t>
        </is>
      </c>
      <c r="G521" t="inlineStr"/>
    </row>
    <row r="522">
      <c r="A522" t="inlineStr">
        <is>
          <t>87</t>
        </is>
      </c>
      <c r="B522" t="inlineStr">
        <is>
          <t>Isosource 2.0 Protein Fibre 500 ml</t>
        </is>
      </c>
      <c r="C522" t="inlineStr">
        <is>
          <t>route</t>
        </is>
      </c>
      <c r="D522" s="7" t="inlineStr">
        <is>
          <t>PASS</t>
        </is>
      </c>
      <c r="E522" t="inlineStr">
        <is>
          <t>enteral</t>
        </is>
      </c>
      <c r="F522" t="inlineStr">
        <is>
          <t>enteral</t>
        </is>
      </c>
      <c r="G522" t="inlineStr"/>
    </row>
    <row r="523">
      <c r="A523" t="inlineStr">
        <is>
          <t>87</t>
        </is>
      </c>
      <c r="B523" t="inlineStr">
        <is>
          <t>Isosource 2.0 Protein Fibre 500 ml</t>
        </is>
      </c>
      <c r="C523" t="inlineStr">
        <is>
          <t>volume</t>
        </is>
      </c>
      <c r="D523" s="7" t="inlineStr">
        <is>
          <t>PASS</t>
        </is>
      </c>
      <c r="E523" t="inlineStr">
        <is>
          <t>500.0 ml</t>
        </is>
      </c>
      <c r="F523">
        <f> 500.0 ml</f>
        <v/>
      </c>
      <c r="G523" t="inlineStr"/>
    </row>
    <row r="524">
      <c r="A524" t="inlineStr">
        <is>
          <t>87</t>
        </is>
      </c>
      <c r="B524" t="inlineStr">
        <is>
          <t>Isosource 2.0 Protein 500 ml</t>
        </is>
      </c>
      <c r="C524" t="inlineStr">
        <is>
          <t>energy</t>
        </is>
      </c>
      <c r="D524" s="7" t="inlineStr">
        <is>
          <t>PASS</t>
        </is>
      </c>
      <c r="E524" t="inlineStr">
        <is>
          <t>200.0 kcal/100ml</t>
        </is>
      </c>
      <c r="F524" t="inlineStr">
        <is>
          <t>180.0-210.0 kcal/100ml</t>
        </is>
      </c>
      <c r="G524" t="inlineStr"/>
    </row>
    <row r="525">
      <c r="A525" t="inlineStr">
        <is>
          <t>87</t>
        </is>
      </c>
      <c r="B525" t="inlineStr">
        <is>
          <t>Isosource 2.0 Protein 500 ml</t>
        </is>
      </c>
      <c r="C525" t="inlineStr">
        <is>
          <t>route</t>
        </is>
      </c>
      <c r="D525" s="7" t="inlineStr">
        <is>
          <t>PASS</t>
        </is>
      </c>
      <c r="E525" t="inlineStr">
        <is>
          <t>enteral</t>
        </is>
      </c>
      <c r="F525" t="inlineStr">
        <is>
          <t>enteral</t>
        </is>
      </c>
      <c r="G525" t="inlineStr"/>
    </row>
    <row r="526">
      <c r="A526" t="inlineStr">
        <is>
          <t>87</t>
        </is>
      </c>
      <c r="B526" t="inlineStr">
        <is>
          <t>Isosource 2.0 Protein 500 ml</t>
        </is>
      </c>
      <c r="C526" t="inlineStr">
        <is>
          <t>volume</t>
        </is>
      </c>
      <c r="D526" s="7" t="inlineStr">
        <is>
          <t>PASS</t>
        </is>
      </c>
      <c r="E526" t="inlineStr">
        <is>
          <t>500.0 ml</t>
        </is>
      </c>
      <c r="F526">
        <f> 500.0 ml</f>
        <v/>
      </c>
      <c r="G526" t="inlineStr"/>
    </row>
    <row r="527">
      <c r="A527" t="inlineStr">
        <is>
          <t>87</t>
        </is>
      </c>
      <c r="B527" t="inlineStr">
        <is>
          <t>Peptamen 2.0 Enteral 500 ml</t>
        </is>
      </c>
      <c r="C527" t="inlineStr">
        <is>
          <t>energy</t>
        </is>
      </c>
      <c r="D527" s="7" t="inlineStr">
        <is>
          <t>PASS</t>
        </is>
      </c>
      <c r="E527" t="inlineStr">
        <is>
          <t>200.0 kcal/100ml</t>
        </is>
      </c>
      <c r="F527" t="inlineStr">
        <is>
          <t>180.0-210.0 kcal/100ml</t>
        </is>
      </c>
      <c r="G527" t="inlineStr"/>
    </row>
    <row r="528">
      <c r="A528" t="inlineStr">
        <is>
          <t>87</t>
        </is>
      </c>
      <c r="B528" t="inlineStr">
        <is>
          <t>Peptamen 2.0 Enteral 500 ml</t>
        </is>
      </c>
      <c r="C528" t="inlineStr">
        <is>
          <t>route</t>
        </is>
      </c>
      <c r="D528" s="7" t="inlineStr">
        <is>
          <t>PASS</t>
        </is>
      </c>
      <c r="E528" t="inlineStr">
        <is>
          <t>enteral</t>
        </is>
      </c>
      <c r="F528" t="inlineStr">
        <is>
          <t>enteral</t>
        </is>
      </c>
      <c r="G528" t="inlineStr"/>
    </row>
    <row r="529">
      <c r="A529" t="inlineStr">
        <is>
          <t>87</t>
        </is>
      </c>
      <c r="B529" t="inlineStr">
        <is>
          <t>Peptamen 2.0 Enteral 500 ml</t>
        </is>
      </c>
      <c r="C529" t="inlineStr">
        <is>
          <t>volume</t>
        </is>
      </c>
      <c r="D529" s="7" t="inlineStr">
        <is>
          <t>PASS</t>
        </is>
      </c>
      <c r="E529" t="inlineStr">
        <is>
          <t>500.0 ml</t>
        </is>
      </c>
      <c r="F529">
        <f> 500.0 ml</f>
        <v/>
      </c>
      <c r="G529" t="inlineStr"/>
    </row>
    <row r="530">
      <c r="A530" t="inlineStr">
        <is>
          <t>88</t>
        </is>
      </c>
      <c r="B530" t="inlineStr">
        <is>
          <t>Isosource Standard Fibre 1000 ml</t>
        </is>
      </c>
      <c r="C530" t="inlineStr">
        <is>
          <t>energy</t>
        </is>
      </c>
      <c r="D530" s="7" t="inlineStr">
        <is>
          <t>PASS</t>
        </is>
      </c>
      <c r="E530" t="inlineStr">
        <is>
          <t>103.0 kcal/100ml</t>
        </is>
      </c>
      <c r="F530">
        <f> 105.0 kcal/100ml</f>
        <v/>
      </c>
      <c r="G530" t="inlineStr"/>
    </row>
    <row r="531">
      <c r="A531" t="inlineStr">
        <is>
          <t>88</t>
        </is>
      </c>
      <c r="B531" t="inlineStr">
        <is>
          <t>Isosource Standard Fibre 1000 ml</t>
        </is>
      </c>
      <c r="C531" t="inlineStr">
        <is>
          <t>protein</t>
        </is>
      </c>
      <c r="D531" s="9" t="inlineStr">
        <is>
          <t>FAIL</t>
        </is>
      </c>
      <c r="E531" t="inlineStr">
        <is>
          <t>4.0 g/100ml</t>
        </is>
      </c>
      <c r="F531">
        <f> 5.5 g/100ml</f>
        <v/>
      </c>
      <c r="G531" t="inlineStr">
        <is>
          <t>4.0 does not satisfy = 5.5</t>
        </is>
      </c>
    </row>
    <row r="532">
      <c r="A532" t="inlineStr">
        <is>
          <t>88</t>
        </is>
      </c>
      <c r="B532" t="inlineStr">
        <is>
          <t>Isosource Standard Fibre 1000 ml</t>
        </is>
      </c>
      <c r="C532" t="inlineStr">
        <is>
          <t>fat</t>
        </is>
      </c>
      <c r="D532" s="7" t="inlineStr">
        <is>
          <t>PASS</t>
        </is>
      </c>
      <c r="E532" t="inlineStr">
        <is>
          <t>3.3 g/100ml</t>
        </is>
      </c>
      <c r="F532">
        <f> 3.3 g/100ml</f>
        <v/>
      </c>
      <c r="G532" t="inlineStr"/>
    </row>
    <row r="533">
      <c r="A533" t="inlineStr">
        <is>
          <t>88</t>
        </is>
      </c>
      <c r="B533" t="inlineStr">
        <is>
          <t>Isosource Standard Fibre 1000 ml</t>
        </is>
      </c>
      <c r="C533" t="inlineStr">
        <is>
          <t>carbohydrates</t>
        </is>
      </c>
      <c r="D533" s="7" t="inlineStr">
        <is>
          <t>PASS</t>
        </is>
      </c>
      <c r="E533" t="inlineStr">
        <is>
          <t>13.0 g/100ml</t>
        </is>
      </c>
      <c r="F533">
        <f> 12.5 g/100ml</f>
        <v/>
      </c>
      <c r="G533" t="inlineStr"/>
    </row>
    <row r="534">
      <c r="A534" t="inlineStr">
        <is>
          <t>88</t>
        </is>
      </c>
      <c r="B534" t="inlineStr">
        <is>
          <t>Isosource Standard Fibre 1000 ml</t>
        </is>
      </c>
      <c r="C534" t="inlineStr">
        <is>
          <t>l_arginine</t>
        </is>
      </c>
      <c r="D534" s="8" t="inlineStr">
        <is>
          <t>UNKNOWN</t>
        </is>
      </c>
      <c r="E534" t="inlineStr">
        <is>
          <t>N/A</t>
        </is>
      </c>
      <c r="F534" t="inlineStr">
        <is>
          <t>&gt;= 0.85 g/100ml</t>
        </is>
      </c>
      <c r="G534" t="inlineStr">
        <is>
          <t>Product has no value for 'l_arginine'</t>
        </is>
      </c>
    </row>
    <row r="535">
      <c r="A535" t="inlineStr">
        <is>
          <t>88</t>
        </is>
      </c>
      <c r="B535" t="inlineStr">
        <is>
          <t>Isosource Standard Fibre 1000 ml</t>
        </is>
      </c>
      <c r="C535" t="inlineStr">
        <is>
          <t>contains_arginine</t>
        </is>
      </c>
      <c r="D535" s="8" t="inlineStr">
        <is>
          <t>UNKNOWN</t>
        </is>
      </c>
      <c r="E535" t="inlineStr">
        <is>
          <t>N/A</t>
        </is>
      </c>
      <c r="F535" t="inlineStr">
        <is>
          <t>True</t>
        </is>
      </c>
      <c r="G535" t="inlineStr">
        <is>
          <t>Cannot determine 'contains_arginine' for this product</t>
        </is>
      </c>
    </row>
    <row r="536">
      <c r="A536" t="inlineStr">
        <is>
          <t>88</t>
        </is>
      </c>
      <c r="B536" t="inlineStr">
        <is>
          <t>Isosource Standard Fibre 1000 ml</t>
        </is>
      </c>
      <c r="C536" t="inlineStr">
        <is>
          <t>formulation</t>
        </is>
      </c>
      <c r="D536" s="7" t="inlineStr">
        <is>
          <t>PASS</t>
        </is>
      </c>
      <c r="E536" t="inlineStr">
        <is>
          <t>liquid</t>
        </is>
      </c>
      <c r="F536" t="inlineStr">
        <is>
          <t>liquid</t>
        </is>
      </c>
      <c r="G536" t="inlineStr"/>
    </row>
    <row r="537">
      <c r="A537" t="inlineStr">
        <is>
          <t>88</t>
        </is>
      </c>
      <c r="B537" t="inlineStr">
        <is>
          <t>Isosource Standard Fibre 1000 ml</t>
        </is>
      </c>
      <c r="C537" t="inlineStr">
        <is>
          <t>route</t>
        </is>
      </c>
      <c r="D537" s="7" t="inlineStr">
        <is>
          <t>PASS</t>
        </is>
      </c>
      <c r="E537" t="inlineStr">
        <is>
          <t>enteral</t>
        </is>
      </c>
      <c r="F537" t="inlineStr">
        <is>
          <t>enteral</t>
        </is>
      </c>
      <c r="G537" t="inlineStr"/>
    </row>
    <row r="538">
      <c r="A538" t="inlineStr">
        <is>
          <t>88</t>
        </is>
      </c>
      <c r="B538" t="inlineStr">
        <is>
          <t>Isosource Standard Fibre 1000 ml</t>
        </is>
      </c>
      <c r="C538" t="inlineStr">
        <is>
          <t>volume</t>
        </is>
      </c>
      <c r="D538" s="7" t="inlineStr">
        <is>
          <t>PASS</t>
        </is>
      </c>
      <c r="E538" t="inlineStr">
        <is>
          <t>1000.0 ml</t>
        </is>
      </c>
      <c r="F538">
        <f> 1000.0 ml</f>
        <v/>
      </c>
      <c r="G538" t="inlineStr"/>
    </row>
    <row r="539">
      <c r="A539" t="inlineStr">
        <is>
          <t>88</t>
        </is>
      </c>
      <c r="B539" t="inlineStr">
        <is>
          <t>Impact Enteral 500 ml</t>
        </is>
      </c>
      <c r="C539" t="inlineStr">
        <is>
          <t>energy</t>
        </is>
      </c>
      <c r="D539" s="7" t="inlineStr">
        <is>
          <t>PASS</t>
        </is>
      </c>
      <c r="E539" t="inlineStr">
        <is>
          <t>101.0 kcal/100ml</t>
        </is>
      </c>
      <c r="F539">
        <f> 105.0 kcal/100ml</f>
        <v/>
      </c>
      <c r="G539" t="inlineStr"/>
    </row>
    <row r="540">
      <c r="A540" t="inlineStr">
        <is>
          <t>88</t>
        </is>
      </c>
      <c r="B540" t="inlineStr">
        <is>
          <t>Impact Enteral 500 ml</t>
        </is>
      </c>
      <c r="C540" t="inlineStr">
        <is>
          <t>protein</t>
        </is>
      </c>
      <c r="D540" s="7" t="inlineStr">
        <is>
          <t>PASS</t>
        </is>
      </c>
      <c r="E540" t="inlineStr">
        <is>
          <t>5.6 g/100ml</t>
        </is>
      </c>
      <c r="F540">
        <f> 5.5 g/100ml</f>
        <v/>
      </c>
      <c r="G540" t="inlineStr"/>
    </row>
    <row r="541">
      <c r="A541" t="inlineStr">
        <is>
          <t>88</t>
        </is>
      </c>
      <c r="B541" t="inlineStr">
        <is>
          <t>Impact Enteral 500 ml</t>
        </is>
      </c>
      <c r="C541" t="inlineStr">
        <is>
          <t>fat</t>
        </is>
      </c>
      <c r="D541" s="9" t="inlineStr">
        <is>
          <t>FAIL</t>
        </is>
      </c>
      <c r="E541" t="inlineStr">
        <is>
          <t>2.8 g/100ml</t>
        </is>
      </c>
      <c r="F541">
        <f> 3.3 g/100ml</f>
        <v/>
      </c>
      <c r="G541" t="inlineStr">
        <is>
          <t>2.8 does not satisfy = 3.3</t>
        </is>
      </c>
    </row>
    <row r="542">
      <c r="A542" t="inlineStr">
        <is>
          <t>88</t>
        </is>
      </c>
      <c r="B542" t="inlineStr">
        <is>
          <t>Impact Enteral 500 ml</t>
        </is>
      </c>
      <c r="C542" t="inlineStr">
        <is>
          <t>carbohydrates</t>
        </is>
      </c>
      <c r="D542" s="7" t="inlineStr">
        <is>
          <t>PASS</t>
        </is>
      </c>
      <c r="E542" t="inlineStr">
        <is>
          <t>13.4 g/100ml</t>
        </is>
      </c>
      <c r="F542">
        <f> 12.5 g/100ml</f>
        <v/>
      </c>
      <c r="G542" t="inlineStr"/>
    </row>
    <row r="543">
      <c r="A543" t="inlineStr">
        <is>
          <t>88</t>
        </is>
      </c>
      <c r="B543" t="inlineStr">
        <is>
          <t>Impact Enteral 500 ml</t>
        </is>
      </c>
      <c r="C543" t="inlineStr">
        <is>
          <t>l_arginine</t>
        </is>
      </c>
      <c r="D543" s="7" t="inlineStr">
        <is>
          <t>PASS</t>
        </is>
      </c>
      <c r="E543" t="inlineStr">
        <is>
          <t>1.3 g/100ml</t>
        </is>
      </c>
      <c r="F543" t="inlineStr">
        <is>
          <t>&gt;= 0.85 g/100ml</t>
        </is>
      </c>
      <c r="G543" t="inlineStr"/>
    </row>
    <row r="544">
      <c r="A544" t="inlineStr">
        <is>
          <t>88</t>
        </is>
      </c>
      <c r="B544" t="inlineStr">
        <is>
          <t>Impact Enteral 500 ml</t>
        </is>
      </c>
      <c r="C544" t="inlineStr">
        <is>
          <t>contains_arginine</t>
        </is>
      </c>
      <c r="D544" s="8" t="inlineStr">
        <is>
          <t>UNKNOWN</t>
        </is>
      </c>
      <c r="E544" t="inlineStr">
        <is>
          <t>N/A</t>
        </is>
      </c>
      <c r="F544" t="inlineStr">
        <is>
          <t>True</t>
        </is>
      </c>
      <c r="G544" t="inlineStr">
        <is>
          <t>Cannot determine 'contains_arginine' for this product</t>
        </is>
      </c>
    </row>
    <row r="545">
      <c r="A545" t="inlineStr">
        <is>
          <t>88</t>
        </is>
      </c>
      <c r="B545" t="inlineStr">
        <is>
          <t>Impact Enteral 500 ml</t>
        </is>
      </c>
      <c r="C545" t="inlineStr">
        <is>
          <t>formulation</t>
        </is>
      </c>
      <c r="D545" s="7" t="inlineStr">
        <is>
          <t>PASS</t>
        </is>
      </c>
      <c r="E545" t="inlineStr">
        <is>
          <t>liquid</t>
        </is>
      </c>
      <c r="F545" t="inlineStr">
        <is>
          <t>liquid</t>
        </is>
      </c>
      <c r="G545" t="inlineStr"/>
    </row>
    <row r="546">
      <c r="A546" t="inlineStr">
        <is>
          <t>88</t>
        </is>
      </c>
      <c r="B546" t="inlineStr">
        <is>
          <t>Impact Enteral 500 ml</t>
        </is>
      </c>
      <c r="C546" t="inlineStr">
        <is>
          <t>route</t>
        </is>
      </c>
      <c r="D546" s="7" t="inlineStr">
        <is>
          <t>PASS</t>
        </is>
      </c>
      <c r="E546" t="inlineStr">
        <is>
          <t>enteral</t>
        </is>
      </c>
      <c r="F546" t="inlineStr">
        <is>
          <t>enteral</t>
        </is>
      </c>
      <c r="G546" t="inlineStr"/>
    </row>
    <row r="547">
      <c r="A547" t="inlineStr">
        <is>
          <t>88</t>
        </is>
      </c>
      <c r="B547" t="inlineStr">
        <is>
          <t>Impact Enteral 500 ml</t>
        </is>
      </c>
      <c r="C547" t="inlineStr">
        <is>
          <t>volume</t>
        </is>
      </c>
      <c r="D547" s="9" t="inlineStr">
        <is>
          <t>FAIL</t>
        </is>
      </c>
      <c r="E547" t="inlineStr">
        <is>
          <t>500.0 ml</t>
        </is>
      </c>
      <c r="F547">
        <f> 1000.0 ml</f>
        <v/>
      </c>
      <c r="G547" t="inlineStr">
        <is>
          <t>500.0 ml != 1000.0 ml</t>
        </is>
      </c>
    </row>
    <row r="548">
      <c r="A548" t="inlineStr">
        <is>
          <t>88</t>
        </is>
      </c>
      <c r="B548" t="inlineStr">
        <is>
          <t>Isosource Standard 1000 ml</t>
        </is>
      </c>
      <c r="C548" t="inlineStr">
        <is>
          <t>energy</t>
        </is>
      </c>
      <c r="D548" s="7" t="inlineStr">
        <is>
          <t>PASS</t>
        </is>
      </c>
      <c r="E548" t="inlineStr">
        <is>
          <t>103.0 kcal/100ml</t>
        </is>
      </c>
      <c r="F548">
        <f> 105.0 kcal/100ml</f>
        <v/>
      </c>
      <c r="G548" t="inlineStr"/>
    </row>
    <row r="549">
      <c r="A549" t="inlineStr">
        <is>
          <t>88</t>
        </is>
      </c>
      <c r="B549" t="inlineStr">
        <is>
          <t>Isosource Standard 1000 ml</t>
        </is>
      </c>
      <c r="C549" t="inlineStr">
        <is>
          <t>protein</t>
        </is>
      </c>
      <c r="D549" s="9" t="inlineStr">
        <is>
          <t>FAIL</t>
        </is>
      </c>
      <c r="E549" t="inlineStr">
        <is>
          <t>4.0 g/100ml</t>
        </is>
      </c>
      <c r="F549">
        <f> 5.5 g/100ml</f>
        <v/>
      </c>
      <c r="G549" t="inlineStr">
        <is>
          <t>4.0 does not satisfy = 5.5</t>
        </is>
      </c>
    </row>
    <row r="550">
      <c r="A550" t="inlineStr">
        <is>
          <t>88</t>
        </is>
      </c>
      <c r="B550" t="inlineStr">
        <is>
          <t>Isosource Standard 1000 ml</t>
        </is>
      </c>
      <c r="C550" t="inlineStr">
        <is>
          <t>fat</t>
        </is>
      </c>
      <c r="D550" s="7" t="inlineStr">
        <is>
          <t>PASS</t>
        </is>
      </c>
      <c r="E550" t="inlineStr">
        <is>
          <t>3.3 g/100ml</t>
        </is>
      </c>
      <c r="F550">
        <f> 3.3 g/100ml</f>
        <v/>
      </c>
      <c r="G550" t="inlineStr"/>
    </row>
    <row r="551">
      <c r="A551" t="inlineStr">
        <is>
          <t>88</t>
        </is>
      </c>
      <c r="B551" t="inlineStr">
        <is>
          <t>Isosource Standard 1000 ml</t>
        </is>
      </c>
      <c r="C551" t="inlineStr">
        <is>
          <t>carbohydrates</t>
        </is>
      </c>
      <c r="D551" s="9" t="inlineStr">
        <is>
          <t>FAIL</t>
        </is>
      </c>
      <c r="E551" t="inlineStr">
        <is>
          <t>13.8 g/100ml</t>
        </is>
      </c>
      <c r="F551">
        <f> 12.5 g/100ml</f>
        <v/>
      </c>
      <c r="G551" t="inlineStr">
        <is>
          <t>13.8 does not satisfy = 12.5</t>
        </is>
      </c>
    </row>
    <row r="552">
      <c r="A552" t="inlineStr">
        <is>
          <t>88</t>
        </is>
      </c>
      <c r="B552" t="inlineStr">
        <is>
          <t>Isosource Standard 1000 ml</t>
        </is>
      </c>
      <c r="C552" t="inlineStr">
        <is>
          <t>l_arginine</t>
        </is>
      </c>
      <c r="D552" s="8" t="inlineStr">
        <is>
          <t>UNKNOWN</t>
        </is>
      </c>
      <c r="E552" t="inlineStr">
        <is>
          <t>N/A</t>
        </is>
      </c>
      <c r="F552" t="inlineStr">
        <is>
          <t>&gt;= 0.85 g/100ml</t>
        </is>
      </c>
      <c r="G552" t="inlineStr">
        <is>
          <t>Product has no value for 'l_arginine'</t>
        </is>
      </c>
    </row>
    <row r="553">
      <c r="A553" t="inlineStr">
        <is>
          <t>88</t>
        </is>
      </c>
      <c r="B553" t="inlineStr">
        <is>
          <t>Isosource Standard 1000 ml</t>
        </is>
      </c>
      <c r="C553" t="inlineStr">
        <is>
          <t>contains_arginine</t>
        </is>
      </c>
      <c r="D553" s="8" t="inlineStr">
        <is>
          <t>UNKNOWN</t>
        </is>
      </c>
      <c r="E553" t="inlineStr">
        <is>
          <t>N/A</t>
        </is>
      </c>
      <c r="F553" t="inlineStr">
        <is>
          <t>True</t>
        </is>
      </c>
      <c r="G553" t="inlineStr">
        <is>
          <t>Cannot determine 'contains_arginine' for this product</t>
        </is>
      </c>
    </row>
    <row r="554">
      <c r="A554" t="inlineStr">
        <is>
          <t>88</t>
        </is>
      </c>
      <c r="B554" t="inlineStr">
        <is>
          <t>Isosource Standard 1000 ml</t>
        </is>
      </c>
      <c r="C554" t="inlineStr">
        <is>
          <t>formulation</t>
        </is>
      </c>
      <c r="D554" s="7" t="inlineStr">
        <is>
          <t>PASS</t>
        </is>
      </c>
      <c r="E554" t="inlineStr">
        <is>
          <t>liquid</t>
        </is>
      </c>
      <c r="F554" t="inlineStr">
        <is>
          <t>liquid</t>
        </is>
      </c>
      <c r="G554" t="inlineStr"/>
    </row>
    <row r="555">
      <c r="A555" t="inlineStr">
        <is>
          <t>88</t>
        </is>
      </c>
      <c r="B555" t="inlineStr">
        <is>
          <t>Isosource Standard 1000 ml</t>
        </is>
      </c>
      <c r="C555" t="inlineStr">
        <is>
          <t>route</t>
        </is>
      </c>
      <c r="D555" s="7" t="inlineStr">
        <is>
          <t>PASS</t>
        </is>
      </c>
      <c r="E555" t="inlineStr">
        <is>
          <t>enteral</t>
        </is>
      </c>
      <c r="F555" t="inlineStr">
        <is>
          <t>enteral</t>
        </is>
      </c>
      <c r="G555" t="inlineStr"/>
    </row>
    <row r="556">
      <c r="A556" t="inlineStr">
        <is>
          <t>88</t>
        </is>
      </c>
      <c r="B556" t="inlineStr">
        <is>
          <t>Isosource Standard 1000 ml</t>
        </is>
      </c>
      <c r="C556" t="inlineStr">
        <is>
          <t>volume</t>
        </is>
      </c>
      <c r="D556" s="7" t="inlineStr">
        <is>
          <t>PASS</t>
        </is>
      </c>
      <c r="E556" t="inlineStr">
        <is>
          <t>1000.0 ml</t>
        </is>
      </c>
      <c r="F556">
        <f> 1000.0 ml</f>
        <v/>
      </c>
      <c r="G556" t="inlineStr"/>
    </row>
    <row r="557">
      <c r="A557" t="inlineStr">
        <is>
          <t>89</t>
        </is>
      </c>
      <c r="B557" t="inlineStr">
        <is>
          <t>Impact Enteral 500 ml</t>
        </is>
      </c>
      <c r="C557" t="inlineStr">
        <is>
          <t>energy</t>
        </is>
      </c>
      <c r="D557" s="7" t="inlineStr">
        <is>
          <t>PASS</t>
        </is>
      </c>
      <c r="E557" t="inlineStr">
        <is>
          <t>101.0 kcal/100ml</t>
        </is>
      </c>
      <c r="F557" t="inlineStr">
        <is>
          <t>100.0-105.0 kcal/100ml</t>
        </is>
      </c>
      <c r="G557" t="inlineStr"/>
    </row>
    <row r="558">
      <c r="A558" t="inlineStr">
        <is>
          <t>89</t>
        </is>
      </c>
      <c r="B558" t="inlineStr">
        <is>
          <t>Impact Enteral 500 ml</t>
        </is>
      </c>
      <c r="C558" t="inlineStr">
        <is>
          <t>protein</t>
        </is>
      </c>
      <c r="D558" s="7" t="inlineStr">
        <is>
          <t>PASS</t>
        </is>
      </c>
      <c r="E558" t="inlineStr">
        <is>
          <t>5.6 g/100ml</t>
        </is>
      </c>
      <c r="F558" t="inlineStr">
        <is>
          <t>5.5-5.6 g/100ml</t>
        </is>
      </c>
      <c r="G558" t="inlineStr"/>
    </row>
    <row r="559">
      <c r="A559" t="inlineStr">
        <is>
          <t>89</t>
        </is>
      </c>
      <c r="B559" t="inlineStr">
        <is>
          <t>Impact Enteral 500 ml</t>
        </is>
      </c>
      <c r="C559" t="inlineStr">
        <is>
          <t>fat</t>
        </is>
      </c>
      <c r="D559" s="7" t="inlineStr">
        <is>
          <t>PASS</t>
        </is>
      </c>
      <c r="E559" t="inlineStr">
        <is>
          <t>2.8 g/100ml</t>
        </is>
      </c>
      <c r="F559" t="inlineStr">
        <is>
          <t>2.8-3.3 g/100ml</t>
        </is>
      </c>
      <c r="G559" t="inlineStr"/>
    </row>
    <row r="560">
      <c r="A560" t="inlineStr">
        <is>
          <t>89</t>
        </is>
      </c>
      <c r="B560" t="inlineStr">
        <is>
          <t>Impact Enteral 500 ml</t>
        </is>
      </c>
      <c r="C560" t="inlineStr">
        <is>
          <t>carbohydrates</t>
        </is>
      </c>
      <c r="D560" s="7" t="inlineStr">
        <is>
          <t>PASS</t>
        </is>
      </c>
      <c r="E560" t="inlineStr">
        <is>
          <t>13.4 g/100ml</t>
        </is>
      </c>
      <c r="F560" t="inlineStr">
        <is>
          <t>12.5-13.4 g/100ml</t>
        </is>
      </c>
      <c r="G560" t="inlineStr"/>
    </row>
    <row r="561">
      <c r="A561" t="inlineStr">
        <is>
          <t>89</t>
        </is>
      </c>
      <c r="B561" t="inlineStr">
        <is>
          <t>Impact Enteral 500 ml</t>
        </is>
      </c>
      <c r="C561" t="inlineStr">
        <is>
          <t>l_arginine</t>
        </is>
      </c>
      <c r="D561" s="7" t="inlineStr">
        <is>
          <t>PASS</t>
        </is>
      </c>
      <c r="E561" t="inlineStr">
        <is>
          <t>1.3 g/100ml</t>
        </is>
      </c>
      <c r="F561" t="inlineStr">
        <is>
          <t>&gt;= 0.85 g/100ml</t>
        </is>
      </c>
      <c r="G561" t="inlineStr"/>
    </row>
    <row r="562">
      <c r="A562" t="inlineStr">
        <is>
          <t>89</t>
        </is>
      </c>
      <c r="B562" t="inlineStr">
        <is>
          <t>Impact Enteral 500 ml</t>
        </is>
      </c>
      <c r="C562" t="inlineStr">
        <is>
          <t>contains_arginine</t>
        </is>
      </c>
      <c r="D562" s="8" t="inlineStr">
        <is>
          <t>UNKNOWN</t>
        </is>
      </c>
      <c r="E562" t="inlineStr">
        <is>
          <t>N/A</t>
        </is>
      </c>
      <c r="F562" t="inlineStr">
        <is>
          <t>True</t>
        </is>
      </c>
      <c r="G562" t="inlineStr">
        <is>
          <t>Cannot determine 'contains_arginine' for this product</t>
        </is>
      </c>
    </row>
    <row r="563">
      <c r="A563" t="inlineStr">
        <is>
          <t>89</t>
        </is>
      </c>
      <c r="B563" t="inlineStr">
        <is>
          <t>Impact Enteral 500 ml</t>
        </is>
      </c>
      <c r="C563" t="inlineStr">
        <is>
          <t>formulation</t>
        </is>
      </c>
      <c r="D563" s="7" t="inlineStr">
        <is>
          <t>PASS</t>
        </is>
      </c>
      <c r="E563" t="inlineStr">
        <is>
          <t>liquid</t>
        </is>
      </c>
      <c r="F563" t="inlineStr">
        <is>
          <t>liquid</t>
        </is>
      </c>
      <c r="G563" t="inlineStr"/>
    </row>
    <row r="564">
      <c r="A564" t="inlineStr">
        <is>
          <t>89</t>
        </is>
      </c>
      <c r="B564" t="inlineStr">
        <is>
          <t>Impact Enteral 500 ml</t>
        </is>
      </c>
      <c r="C564" t="inlineStr">
        <is>
          <t>route</t>
        </is>
      </c>
      <c r="D564" s="7" t="inlineStr">
        <is>
          <t>PASS</t>
        </is>
      </c>
      <c r="E564" t="inlineStr">
        <is>
          <t>enteral</t>
        </is>
      </c>
      <c r="F564" t="inlineStr">
        <is>
          <t>enteral</t>
        </is>
      </c>
      <c r="G564" t="inlineStr"/>
    </row>
    <row r="565">
      <c r="A565" t="inlineStr">
        <is>
          <t>89</t>
        </is>
      </c>
      <c r="B565" t="inlineStr">
        <is>
          <t>Impact Enteral 500 ml</t>
        </is>
      </c>
      <c r="C565" t="inlineStr">
        <is>
          <t>volume</t>
        </is>
      </c>
      <c r="D565" s="7" t="inlineStr">
        <is>
          <t>PASS</t>
        </is>
      </c>
      <c r="E565" t="inlineStr">
        <is>
          <t>500.0 ml</t>
        </is>
      </c>
      <c r="F565">
        <f> 500.0 ml</f>
        <v/>
      </c>
      <c r="G565" t="inlineStr"/>
    </row>
    <row r="566">
      <c r="A566" t="inlineStr">
        <is>
          <t>89</t>
        </is>
      </c>
      <c r="B566" t="inlineStr">
        <is>
          <t>Isosource Standard Fibre 500 ml</t>
        </is>
      </c>
      <c r="C566" t="inlineStr">
        <is>
          <t>energy</t>
        </is>
      </c>
      <c r="D566" s="7" t="inlineStr">
        <is>
          <t>PASS</t>
        </is>
      </c>
      <c r="E566" t="inlineStr">
        <is>
          <t>103.0 kcal/100ml</t>
        </is>
      </c>
      <c r="F566" t="inlineStr">
        <is>
          <t>100.0-105.0 kcal/100ml</t>
        </is>
      </c>
      <c r="G566" t="inlineStr"/>
    </row>
    <row r="567">
      <c r="A567" t="inlineStr">
        <is>
          <t>89</t>
        </is>
      </c>
      <c r="B567" t="inlineStr">
        <is>
          <t>Isosource Standard Fibre 500 ml</t>
        </is>
      </c>
      <c r="C567" t="inlineStr">
        <is>
          <t>protein</t>
        </is>
      </c>
      <c r="D567" s="9" t="inlineStr">
        <is>
          <t>FAIL</t>
        </is>
      </c>
      <c r="E567" t="inlineStr">
        <is>
          <t>4.0 g/100ml</t>
        </is>
      </c>
      <c r="F567" t="inlineStr">
        <is>
          <t>5.5-5.6 g/100ml</t>
        </is>
      </c>
      <c r="G567" t="inlineStr">
        <is>
          <t>4.0 outside range 5.5-5.6</t>
        </is>
      </c>
    </row>
    <row r="568">
      <c r="A568" t="inlineStr">
        <is>
          <t>89</t>
        </is>
      </c>
      <c r="B568" t="inlineStr">
        <is>
          <t>Isosource Standard Fibre 500 ml</t>
        </is>
      </c>
      <c r="C568" t="inlineStr">
        <is>
          <t>fat</t>
        </is>
      </c>
      <c r="D568" s="7" t="inlineStr">
        <is>
          <t>PASS</t>
        </is>
      </c>
      <c r="E568" t="inlineStr">
        <is>
          <t>3.3 g/100ml</t>
        </is>
      </c>
      <c r="F568" t="inlineStr">
        <is>
          <t>2.8-3.3 g/100ml</t>
        </is>
      </c>
      <c r="G568" t="inlineStr"/>
    </row>
    <row r="569">
      <c r="A569" t="inlineStr">
        <is>
          <t>89</t>
        </is>
      </c>
      <c r="B569" t="inlineStr">
        <is>
          <t>Isosource Standard Fibre 500 ml</t>
        </is>
      </c>
      <c r="C569" t="inlineStr">
        <is>
          <t>carbohydrates</t>
        </is>
      </c>
      <c r="D569" s="7" t="inlineStr">
        <is>
          <t>PASS</t>
        </is>
      </c>
      <c r="E569" t="inlineStr">
        <is>
          <t>13.0 g/100ml</t>
        </is>
      </c>
      <c r="F569" t="inlineStr">
        <is>
          <t>12.5-13.4 g/100ml</t>
        </is>
      </c>
      <c r="G569" t="inlineStr"/>
    </row>
    <row r="570">
      <c r="A570" t="inlineStr">
        <is>
          <t>89</t>
        </is>
      </c>
      <c r="B570" t="inlineStr">
        <is>
          <t>Isosource Standard Fibre 500 ml</t>
        </is>
      </c>
      <c r="C570" t="inlineStr">
        <is>
          <t>l_arginine</t>
        </is>
      </c>
      <c r="D570" s="8" t="inlineStr">
        <is>
          <t>UNKNOWN</t>
        </is>
      </c>
      <c r="E570" t="inlineStr">
        <is>
          <t>N/A</t>
        </is>
      </c>
      <c r="F570" t="inlineStr">
        <is>
          <t>&gt;= 0.85 g/100ml</t>
        </is>
      </c>
      <c r="G570" t="inlineStr">
        <is>
          <t>Product has no value for 'l_arginine'</t>
        </is>
      </c>
    </row>
    <row r="571">
      <c r="A571" t="inlineStr">
        <is>
          <t>89</t>
        </is>
      </c>
      <c r="B571" t="inlineStr">
        <is>
          <t>Isosource Standard Fibre 500 ml</t>
        </is>
      </c>
      <c r="C571" t="inlineStr">
        <is>
          <t>contains_arginine</t>
        </is>
      </c>
      <c r="D571" s="8" t="inlineStr">
        <is>
          <t>UNKNOWN</t>
        </is>
      </c>
      <c r="E571" t="inlineStr">
        <is>
          <t>N/A</t>
        </is>
      </c>
      <c r="F571" t="inlineStr">
        <is>
          <t>True</t>
        </is>
      </c>
      <c r="G571" t="inlineStr">
        <is>
          <t>Cannot determine 'contains_arginine' for this product</t>
        </is>
      </c>
    </row>
    <row r="572">
      <c r="A572" t="inlineStr">
        <is>
          <t>89</t>
        </is>
      </c>
      <c r="B572" t="inlineStr">
        <is>
          <t>Isosource Standard Fibre 500 ml</t>
        </is>
      </c>
      <c r="C572" t="inlineStr">
        <is>
          <t>formulation</t>
        </is>
      </c>
      <c r="D572" s="7" t="inlineStr">
        <is>
          <t>PASS</t>
        </is>
      </c>
      <c r="E572" t="inlineStr">
        <is>
          <t>liquid</t>
        </is>
      </c>
      <c r="F572" t="inlineStr">
        <is>
          <t>liquid</t>
        </is>
      </c>
      <c r="G572" t="inlineStr"/>
    </row>
    <row r="573">
      <c r="A573" t="inlineStr">
        <is>
          <t>89</t>
        </is>
      </c>
      <c r="B573" t="inlineStr">
        <is>
          <t>Isosource Standard Fibre 500 ml</t>
        </is>
      </c>
      <c r="C573" t="inlineStr">
        <is>
          <t>route</t>
        </is>
      </c>
      <c r="D573" s="7" t="inlineStr">
        <is>
          <t>PASS</t>
        </is>
      </c>
      <c r="E573" t="inlineStr">
        <is>
          <t>enteral</t>
        </is>
      </c>
      <c r="F573" t="inlineStr">
        <is>
          <t>enteral</t>
        </is>
      </c>
      <c r="G573" t="inlineStr"/>
    </row>
    <row r="574">
      <c r="A574" t="inlineStr">
        <is>
          <t>89</t>
        </is>
      </c>
      <c r="B574" t="inlineStr">
        <is>
          <t>Isosource Standard Fibre 500 ml</t>
        </is>
      </c>
      <c r="C574" t="inlineStr">
        <is>
          <t>volume</t>
        </is>
      </c>
      <c r="D574" s="7" t="inlineStr">
        <is>
          <t>PASS</t>
        </is>
      </c>
      <c r="E574" t="inlineStr">
        <is>
          <t>500.0 ml</t>
        </is>
      </c>
      <c r="F574">
        <f> 500.0 ml</f>
        <v/>
      </c>
      <c r="G574" t="inlineStr"/>
    </row>
    <row r="575">
      <c r="A575" t="inlineStr">
        <is>
          <t>89</t>
        </is>
      </c>
      <c r="B575" t="inlineStr">
        <is>
          <t>Peptamen 500 ml</t>
        </is>
      </c>
      <c r="C575" t="inlineStr">
        <is>
          <t>energy</t>
        </is>
      </c>
      <c r="D575" s="7" t="inlineStr">
        <is>
          <t>PASS</t>
        </is>
      </c>
      <c r="E575" t="inlineStr">
        <is>
          <t>100.0 kcal/100ml</t>
        </is>
      </c>
      <c r="F575" t="inlineStr">
        <is>
          <t>100.0-105.0 kcal/100ml</t>
        </is>
      </c>
      <c r="G575" t="inlineStr"/>
    </row>
    <row r="576">
      <c r="A576" t="inlineStr">
        <is>
          <t>89</t>
        </is>
      </c>
      <c r="B576" t="inlineStr">
        <is>
          <t>Peptamen 500 ml</t>
        </is>
      </c>
      <c r="C576" t="inlineStr">
        <is>
          <t>protein</t>
        </is>
      </c>
      <c r="D576" s="9" t="inlineStr">
        <is>
          <t>FAIL</t>
        </is>
      </c>
      <c r="E576" t="inlineStr">
        <is>
          <t>4.0 g/100ml</t>
        </is>
      </c>
      <c r="F576" t="inlineStr">
        <is>
          <t>5.5-5.6 g/100ml</t>
        </is>
      </c>
      <c r="G576" t="inlineStr">
        <is>
          <t>4.0 outside range 5.5-5.6</t>
        </is>
      </c>
    </row>
    <row r="577">
      <c r="A577" t="inlineStr">
        <is>
          <t>89</t>
        </is>
      </c>
      <c r="B577" t="inlineStr">
        <is>
          <t>Peptamen 500 ml</t>
        </is>
      </c>
      <c r="C577" t="inlineStr">
        <is>
          <t>fat</t>
        </is>
      </c>
      <c r="D577" s="7" t="inlineStr">
        <is>
          <t>PASS</t>
        </is>
      </c>
      <c r="E577" t="inlineStr">
        <is>
          <t>3.3 g/100ml</t>
        </is>
      </c>
      <c r="F577" t="inlineStr">
        <is>
          <t>2.8-3.3 g/100ml</t>
        </is>
      </c>
      <c r="G577" t="inlineStr"/>
    </row>
    <row r="578">
      <c r="A578" t="inlineStr">
        <is>
          <t>89</t>
        </is>
      </c>
      <c r="B578" t="inlineStr">
        <is>
          <t>Peptamen 500 ml</t>
        </is>
      </c>
      <c r="C578" t="inlineStr">
        <is>
          <t>carbohydrates</t>
        </is>
      </c>
      <c r="D578" s="7" t="inlineStr">
        <is>
          <t>PASS</t>
        </is>
      </c>
      <c r="E578" t="inlineStr">
        <is>
          <t>12.7 g/100ml</t>
        </is>
      </c>
      <c r="F578" t="inlineStr">
        <is>
          <t>12.5-13.4 g/100ml</t>
        </is>
      </c>
      <c r="G578" t="inlineStr"/>
    </row>
    <row r="579">
      <c r="A579" t="inlineStr">
        <is>
          <t>89</t>
        </is>
      </c>
      <c r="B579" t="inlineStr">
        <is>
          <t>Peptamen 500 ml</t>
        </is>
      </c>
      <c r="C579" t="inlineStr">
        <is>
          <t>l_arginine</t>
        </is>
      </c>
      <c r="D579" s="8" t="inlineStr">
        <is>
          <t>UNKNOWN</t>
        </is>
      </c>
      <c r="E579" t="inlineStr">
        <is>
          <t>N/A</t>
        </is>
      </c>
      <c r="F579" t="inlineStr">
        <is>
          <t>&gt;= 0.85 g/100ml</t>
        </is>
      </c>
      <c r="G579" t="inlineStr">
        <is>
          <t>Product has no value for 'l_arginine'</t>
        </is>
      </c>
    </row>
    <row r="580">
      <c r="A580" t="inlineStr">
        <is>
          <t>89</t>
        </is>
      </c>
      <c r="B580" t="inlineStr">
        <is>
          <t>Peptamen 500 ml</t>
        </is>
      </c>
      <c r="C580" t="inlineStr">
        <is>
          <t>contains_arginine</t>
        </is>
      </c>
      <c r="D580" s="8" t="inlineStr">
        <is>
          <t>UNKNOWN</t>
        </is>
      </c>
      <c r="E580" t="inlineStr">
        <is>
          <t>N/A</t>
        </is>
      </c>
      <c r="F580" t="inlineStr">
        <is>
          <t>True</t>
        </is>
      </c>
      <c r="G580" t="inlineStr">
        <is>
          <t>Cannot determine 'contains_arginine' for this product</t>
        </is>
      </c>
    </row>
    <row r="581">
      <c r="A581" t="inlineStr">
        <is>
          <t>89</t>
        </is>
      </c>
      <c r="B581" t="inlineStr">
        <is>
          <t>Peptamen 500 ml</t>
        </is>
      </c>
      <c r="C581" t="inlineStr">
        <is>
          <t>formulation</t>
        </is>
      </c>
      <c r="D581" s="7" t="inlineStr">
        <is>
          <t>PASS</t>
        </is>
      </c>
      <c r="E581" t="inlineStr">
        <is>
          <t>liquid</t>
        </is>
      </c>
      <c r="F581" t="inlineStr">
        <is>
          <t>liquid</t>
        </is>
      </c>
      <c r="G581" t="inlineStr"/>
    </row>
    <row r="582">
      <c r="A582" t="inlineStr">
        <is>
          <t>89</t>
        </is>
      </c>
      <c r="B582" t="inlineStr">
        <is>
          <t>Peptamen 500 ml</t>
        </is>
      </c>
      <c r="C582" t="inlineStr">
        <is>
          <t>route</t>
        </is>
      </c>
      <c r="D582" s="7" t="inlineStr">
        <is>
          <t>PASS</t>
        </is>
      </c>
      <c r="E582" t="inlineStr">
        <is>
          <t>enteral</t>
        </is>
      </c>
      <c r="F582" t="inlineStr">
        <is>
          <t>enteral</t>
        </is>
      </c>
      <c r="G582" t="inlineStr"/>
    </row>
    <row r="583">
      <c r="A583" t="inlineStr">
        <is>
          <t>89</t>
        </is>
      </c>
      <c r="B583" t="inlineStr">
        <is>
          <t>Peptamen 500 ml</t>
        </is>
      </c>
      <c r="C583" t="inlineStr">
        <is>
          <t>volume</t>
        </is>
      </c>
      <c r="D583" s="7" t="inlineStr">
        <is>
          <t>PASS</t>
        </is>
      </c>
      <c r="E583" t="inlineStr">
        <is>
          <t>500.0 ml</t>
        </is>
      </c>
      <c r="F583">
        <f> 500.0 ml</f>
        <v/>
      </c>
      <c r="G583" t="inlineStr"/>
    </row>
    <row r="584">
      <c r="A584" t="inlineStr">
        <is>
          <t>90</t>
        </is>
      </c>
      <c r="B584" t="inlineStr">
        <is>
          <t>Isosource Standard 500 ml</t>
        </is>
      </c>
      <c r="C584" t="inlineStr">
        <is>
          <t>energy</t>
        </is>
      </c>
      <c r="D584" s="7" t="inlineStr">
        <is>
          <t>PASS</t>
        </is>
      </c>
      <c r="E584" t="inlineStr">
        <is>
          <t>103.0 kcal/100ml</t>
        </is>
      </c>
      <c r="F584">
        <f> 100.0 kcal/100ml</f>
        <v/>
      </c>
      <c r="G584" t="inlineStr"/>
    </row>
    <row r="585">
      <c r="A585" t="inlineStr">
        <is>
          <t>90</t>
        </is>
      </c>
      <c r="B585" t="inlineStr">
        <is>
          <t>Isosource Standard 500 ml</t>
        </is>
      </c>
      <c r="C585" t="inlineStr">
        <is>
          <t>contains_fiber</t>
        </is>
      </c>
      <c r="D585" s="7" t="inlineStr">
        <is>
          <t>PASS</t>
        </is>
      </c>
      <c r="E585" t="inlineStr">
        <is>
          <t>fiber=0.0 g/100ml</t>
        </is>
      </c>
      <c r="F585" t="inlineStr">
        <is>
          <t>no fiber</t>
        </is>
      </c>
      <c r="G585" t="inlineStr"/>
    </row>
    <row r="586">
      <c r="A586" t="inlineStr">
        <is>
          <t>90</t>
        </is>
      </c>
      <c r="B586" t="inlineStr">
        <is>
          <t>Isosource Standard 500 ml</t>
        </is>
      </c>
      <c r="C586" t="inlineStr">
        <is>
          <t>gluten_free</t>
        </is>
      </c>
      <c r="D586" s="7" t="inlineStr">
        <is>
          <t>PASS</t>
        </is>
      </c>
      <c r="E586" t="inlineStr">
        <is>
          <t>True</t>
        </is>
      </c>
      <c r="F586" t="inlineStr">
        <is>
          <t>True</t>
        </is>
      </c>
      <c r="G586" t="inlineStr"/>
    </row>
    <row r="587">
      <c r="A587" t="inlineStr">
        <is>
          <t>90</t>
        </is>
      </c>
      <c r="B587" t="inlineStr">
        <is>
          <t>Isosource Standard 500 ml</t>
        </is>
      </c>
      <c r="C587" t="inlineStr">
        <is>
          <t>lactose_free</t>
        </is>
      </c>
      <c r="D587" s="7" t="inlineStr">
        <is>
          <t>PASS</t>
        </is>
      </c>
      <c r="E587" t="inlineStr">
        <is>
          <t>True</t>
        </is>
      </c>
      <c r="F587" t="inlineStr">
        <is>
          <t>True</t>
        </is>
      </c>
      <c r="G587" t="inlineStr"/>
    </row>
    <row r="588">
      <c r="A588" t="inlineStr">
        <is>
          <t>90</t>
        </is>
      </c>
      <c r="B588" t="inlineStr">
        <is>
          <t>Isosource Standard 500 ml</t>
        </is>
      </c>
      <c r="C588" t="inlineStr">
        <is>
          <t>nutritionally_complete</t>
        </is>
      </c>
      <c r="D588" s="8" t="inlineStr">
        <is>
          <t>UNKNOWN</t>
        </is>
      </c>
      <c r="E588" t="inlineStr">
        <is>
          <t>N/A</t>
        </is>
      </c>
      <c r="F588" t="inlineStr">
        <is>
          <t>True</t>
        </is>
      </c>
      <c r="G588" t="inlineStr">
        <is>
          <t>Cannot determine 'nutritionally_complete' for this product</t>
        </is>
      </c>
    </row>
    <row r="589">
      <c r="A589" t="inlineStr">
        <is>
          <t>90</t>
        </is>
      </c>
      <c r="B589" t="inlineStr">
        <is>
          <t>Isosource Standard 500 ml</t>
        </is>
      </c>
      <c r="C589" t="inlineStr">
        <is>
          <t>formulation</t>
        </is>
      </c>
      <c r="D589" s="9" t="inlineStr">
        <is>
          <t>FAIL</t>
        </is>
      </c>
      <c r="E589" t="inlineStr">
        <is>
          <t>liquid</t>
        </is>
      </c>
      <c r="F589" t="inlineStr">
        <is>
          <t>powder</t>
        </is>
      </c>
      <c r="G589" t="inlineStr">
        <is>
          <t>'liquid' != 'powder'</t>
        </is>
      </c>
    </row>
    <row r="590">
      <c r="A590" t="inlineStr">
        <is>
          <t>90</t>
        </is>
      </c>
      <c r="B590" t="inlineStr">
        <is>
          <t>Isosource Standard 500 ml</t>
        </is>
      </c>
      <c r="C590" t="inlineStr">
        <is>
          <t>route</t>
        </is>
      </c>
      <c r="D590" s="7" t="inlineStr">
        <is>
          <t>PASS</t>
        </is>
      </c>
      <c r="E590" t="inlineStr">
        <is>
          <t>enteral</t>
        </is>
      </c>
      <c r="F590" t="inlineStr">
        <is>
          <t>enteral</t>
        </is>
      </c>
      <c r="G590" t="inlineStr"/>
    </row>
    <row r="591">
      <c r="A591" t="inlineStr">
        <is>
          <t>90</t>
        </is>
      </c>
      <c r="B591" t="inlineStr">
        <is>
          <t>Isosource Standard 500 ml</t>
        </is>
      </c>
      <c r="C591" t="inlineStr">
        <is>
          <t>volume</t>
        </is>
      </c>
      <c r="D591" s="8" t="inlineStr">
        <is>
          <t>UNKNOWN</t>
        </is>
      </c>
      <c r="E591" t="inlineStr">
        <is>
          <t>500.0 ml</t>
        </is>
      </c>
      <c r="F591">
        <f> 430.0 g</f>
        <v/>
      </c>
      <c r="G591" t="inlineStr">
        <is>
          <t>Not comparable: product in ml, requirement in g</t>
        </is>
      </c>
    </row>
    <row r="592">
      <c r="A592" t="inlineStr">
        <is>
          <t>90</t>
        </is>
      </c>
      <c r="B592" t="inlineStr">
        <is>
          <t>Isosource Standard 1000 ml</t>
        </is>
      </c>
      <c r="C592" t="inlineStr">
        <is>
          <t>energy</t>
        </is>
      </c>
      <c r="D592" s="7" t="inlineStr">
        <is>
          <t>PASS</t>
        </is>
      </c>
      <c r="E592" t="inlineStr">
        <is>
          <t>103.0 kcal/100ml</t>
        </is>
      </c>
      <c r="F592">
        <f> 100.0 kcal/100ml</f>
        <v/>
      </c>
      <c r="G592" t="inlineStr"/>
    </row>
    <row r="593">
      <c r="A593" t="inlineStr">
        <is>
          <t>90</t>
        </is>
      </c>
      <c r="B593" t="inlineStr">
        <is>
          <t>Isosource Standard 1000 ml</t>
        </is>
      </c>
      <c r="C593" t="inlineStr">
        <is>
          <t>contains_fiber</t>
        </is>
      </c>
      <c r="D593" s="7" t="inlineStr">
        <is>
          <t>PASS</t>
        </is>
      </c>
      <c r="E593" t="inlineStr">
        <is>
          <t>fiber=0.0 g/100ml</t>
        </is>
      </c>
      <c r="F593" t="inlineStr">
        <is>
          <t>no fiber</t>
        </is>
      </c>
      <c r="G593" t="inlineStr"/>
    </row>
    <row r="594">
      <c r="A594" t="inlineStr">
        <is>
          <t>90</t>
        </is>
      </c>
      <c r="B594" t="inlineStr">
        <is>
          <t>Isosource Standard 1000 ml</t>
        </is>
      </c>
      <c r="C594" t="inlineStr">
        <is>
          <t>gluten_free</t>
        </is>
      </c>
      <c r="D594" s="7" t="inlineStr">
        <is>
          <t>PASS</t>
        </is>
      </c>
      <c r="E594" t="inlineStr">
        <is>
          <t>True</t>
        </is>
      </c>
      <c r="F594" t="inlineStr">
        <is>
          <t>True</t>
        </is>
      </c>
      <c r="G594" t="inlineStr"/>
    </row>
    <row r="595">
      <c r="A595" t="inlineStr">
        <is>
          <t>90</t>
        </is>
      </c>
      <c r="B595" t="inlineStr">
        <is>
          <t>Isosource Standard 1000 ml</t>
        </is>
      </c>
      <c r="C595" t="inlineStr">
        <is>
          <t>lactose_free</t>
        </is>
      </c>
      <c r="D595" s="7" t="inlineStr">
        <is>
          <t>PASS</t>
        </is>
      </c>
      <c r="E595" t="inlineStr">
        <is>
          <t>True</t>
        </is>
      </c>
      <c r="F595" t="inlineStr">
        <is>
          <t>True</t>
        </is>
      </c>
      <c r="G595" t="inlineStr"/>
    </row>
    <row r="596">
      <c r="A596" t="inlineStr">
        <is>
          <t>90</t>
        </is>
      </c>
      <c r="B596" t="inlineStr">
        <is>
          <t>Isosource Standard 1000 ml</t>
        </is>
      </c>
      <c r="C596" t="inlineStr">
        <is>
          <t>nutritionally_complete</t>
        </is>
      </c>
      <c r="D596" s="8" t="inlineStr">
        <is>
          <t>UNKNOWN</t>
        </is>
      </c>
      <c r="E596" t="inlineStr">
        <is>
          <t>N/A</t>
        </is>
      </c>
      <c r="F596" t="inlineStr">
        <is>
          <t>True</t>
        </is>
      </c>
      <c r="G596" t="inlineStr">
        <is>
          <t>Cannot determine 'nutritionally_complete' for this product</t>
        </is>
      </c>
    </row>
    <row r="597">
      <c r="A597" t="inlineStr">
        <is>
          <t>90</t>
        </is>
      </c>
      <c r="B597" t="inlineStr">
        <is>
          <t>Isosource Standard 1000 ml</t>
        </is>
      </c>
      <c r="C597" t="inlineStr">
        <is>
          <t>formulation</t>
        </is>
      </c>
      <c r="D597" s="9" t="inlineStr">
        <is>
          <t>FAIL</t>
        </is>
      </c>
      <c r="E597" t="inlineStr">
        <is>
          <t>liquid</t>
        </is>
      </c>
      <c r="F597" t="inlineStr">
        <is>
          <t>powder</t>
        </is>
      </c>
      <c r="G597" t="inlineStr">
        <is>
          <t>'liquid' != 'powder'</t>
        </is>
      </c>
    </row>
    <row r="598">
      <c r="A598" t="inlineStr">
        <is>
          <t>90</t>
        </is>
      </c>
      <c r="B598" t="inlineStr">
        <is>
          <t>Isosource Standard 1000 ml</t>
        </is>
      </c>
      <c r="C598" t="inlineStr">
        <is>
          <t>route</t>
        </is>
      </c>
      <c r="D598" s="7" t="inlineStr">
        <is>
          <t>PASS</t>
        </is>
      </c>
      <c r="E598" t="inlineStr">
        <is>
          <t>enteral</t>
        </is>
      </c>
      <c r="F598" t="inlineStr">
        <is>
          <t>enteral</t>
        </is>
      </c>
      <c r="G598" t="inlineStr"/>
    </row>
    <row r="599">
      <c r="A599" t="inlineStr">
        <is>
          <t>90</t>
        </is>
      </c>
      <c r="B599" t="inlineStr">
        <is>
          <t>Isosource Standard 1000 ml</t>
        </is>
      </c>
      <c r="C599" t="inlineStr">
        <is>
          <t>volume</t>
        </is>
      </c>
      <c r="D599" s="8" t="inlineStr">
        <is>
          <t>UNKNOWN</t>
        </is>
      </c>
      <c r="E599" t="inlineStr">
        <is>
          <t>1000.0 ml</t>
        </is>
      </c>
      <c r="F599">
        <f> 430.0 g</f>
        <v/>
      </c>
      <c r="G599" t="inlineStr">
        <is>
          <t>Not comparable: product in ml, requirement in g</t>
        </is>
      </c>
    </row>
    <row r="600">
      <c r="A600" t="inlineStr">
        <is>
          <t>90</t>
        </is>
      </c>
      <c r="B600" t="inlineStr">
        <is>
          <t>Isosource Junior 500 ml</t>
        </is>
      </c>
      <c r="C600" t="inlineStr">
        <is>
          <t>energy</t>
        </is>
      </c>
      <c r="D600" s="7" t="inlineStr">
        <is>
          <t>PASS</t>
        </is>
      </c>
      <c r="E600" t="inlineStr">
        <is>
          <t>100.0 kcal/100ml</t>
        </is>
      </c>
      <c r="F600">
        <f> 100.0 kcal/100ml</f>
        <v/>
      </c>
      <c r="G600" t="inlineStr"/>
    </row>
    <row r="601">
      <c r="A601" t="inlineStr">
        <is>
          <t>90</t>
        </is>
      </c>
      <c r="B601" t="inlineStr">
        <is>
          <t>Isosource Junior 500 ml</t>
        </is>
      </c>
      <c r="C601" t="inlineStr">
        <is>
          <t>contains_fiber</t>
        </is>
      </c>
      <c r="D601" s="7" t="inlineStr">
        <is>
          <t>PASS</t>
        </is>
      </c>
      <c r="E601" t="inlineStr">
        <is>
          <t>fiber=0.0 g/100ml</t>
        </is>
      </c>
      <c r="F601" t="inlineStr">
        <is>
          <t>no fiber</t>
        </is>
      </c>
      <c r="G601" t="inlineStr"/>
    </row>
    <row r="602">
      <c r="A602" t="inlineStr">
        <is>
          <t>90</t>
        </is>
      </c>
      <c r="B602" t="inlineStr">
        <is>
          <t>Isosource Junior 500 ml</t>
        </is>
      </c>
      <c r="C602" t="inlineStr">
        <is>
          <t>gluten_free</t>
        </is>
      </c>
      <c r="D602" s="7" t="inlineStr">
        <is>
          <t>PASS</t>
        </is>
      </c>
      <c r="E602" t="inlineStr">
        <is>
          <t>True</t>
        </is>
      </c>
      <c r="F602" t="inlineStr">
        <is>
          <t>True</t>
        </is>
      </c>
      <c r="G602" t="inlineStr"/>
    </row>
    <row r="603">
      <c r="A603" t="inlineStr">
        <is>
          <t>90</t>
        </is>
      </c>
      <c r="B603" t="inlineStr">
        <is>
          <t>Isosource Junior 500 ml</t>
        </is>
      </c>
      <c r="C603" t="inlineStr">
        <is>
          <t>lactose_free</t>
        </is>
      </c>
      <c r="D603" s="7" t="inlineStr">
        <is>
          <t>PASS</t>
        </is>
      </c>
      <c r="E603" t="inlineStr">
        <is>
          <t>True</t>
        </is>
      </c>
      <c r="F603" t="inlineStr">
        <is>
          <t>True</t>
        </is>
      </c>
      <c r="G603" t="inlineStr"/>
    </row>
    <row r="604">
      <c r="A604" t="inlineStr">
        <is>
          <t>90</t>
        </is>
      </c>
      <c r="B604" t="inlineStr">
        <is>
          <t>Isosource Junior 500 ml</t>
        </is>
      </c>
      <c r="C604" t="inlineStr">
        <is>
          <t>nutritionally_complete</t>
        </is>
      </c>
      <c r="D604" s="8" t="inlineStr">
        <is>
          <t>UNKNOWN</t>
        </is>
      </c>
      <c r="E604" t="inlineStr">
        <is>
          <t>N/A</t>
        </is>
      </c>
      <c r="F604" t="inlineStr">
        <is>
          <t>True</t>
        </is>
      </c>
      <c r="G604" t="inlineStr">
        <is>
          <t>Cannot determine 'nutritionally_complete' for this product</t>
        </is>
      </c>
    </row>
    <row r="605">
      <c r="A605" t="inlineStr">
        <is>
          <t>90</t>
        </is>
      </c>
      <c r="B605" t="inlineStr">
        <is>
          <t>Isosource Junior 500 ml</t>
        </is>
      </c>
      <c r="C605" t="inlineStr">
        <is>
          <t>formulation</t>
        </is>
      </c>
      <c r="D605" s="9" t="inlineStr">
        <is>
          <t>FAIL</t>
        </is>
      </c>
      <c r="E605" t="inlineStr">
        <is>
          <t>liquid</t>
        </is>
      </c>
      <c r="F605" t="inlineStr">
        <is>
          <t>powder</t>
        </is>
      </c>
      <c r="G605" t="inlineStr">
        <is>
          <t>'liquid' != 'powder'</t>
        </is>
      </c>
    </row>
    <row r="606">
      <c r="A606" t="inlineStr">
        <is>
          <t>90</t>
        </is>
      </c>
      <c r="B606" t="inlineStr">
        <is>
          <t>Isosource Junior 500 ml</t>
        </is>
      </c>
      <c r="C606" t="inlineStr">
        <is>
          <t>route</t>
        </is>
      </c>
      <c r="D606" s="7" t="inlineStr">
        <is>
          <t>PASS</t>
        </is>
      </c>
      <c r="E606" t="inlineStr">
        <is>
          <t>enteral</t>
        </is>
      </c>
      <c r="F606" t="inlineStr">
        <is>
          <t>enteral</t>
        </is>
      </c>
      <c r="G606" t="inlineStr"/>
    </row>
    <row r="607">
      <c r="A607" t="inlineStr">
        <is>
          <t>90</t>
        </is>
      </c>
      <c r="B607" t="inlineStr">
        <is>
          <t>Isosource Junior 500 ml</t>
        </is>
      </c>
      <c r="C607" t="inlineStr">
        <is>
          <t>volume</t>
        </is>
      </c>
      <c r="D607" s="8" t="inlineStr">
        <is>
          <t>UNKNOWN</t>
        </is>
      </c>
      <c r="E607" t="inlineStr">
        <is>
          <t>500.0 ml</t>
        </is>
      </c>
      <c r="F607">
        <f> 430.0 g</f>
        <v/>
      </c>
      <c r="G607" t="inlineStr">
        <is>
          <t>Not comparable: product in ml, requirement in g</t>
        </is>
      </c>
    </row>
    <row r="608">
      <c r="A608" t="inlineStr">
        <is>
          <t>91</t>
        </is>
      </c>
      <c r="B608" t="inlineStr">
        <is>
          <t>Resource Instant Protein powder 400g</t>
        </is>
      </c>
      <c r="C608" t="inlineStr">
        <is>
          <t>energy</t>
        </is>
      </c>
      <c r="D608" s="7" t="inlineStr">
        <is>
          <t>PASS</t>
        </is>
      </c>
      <c r="E608" t="inlineStr">
        <is>
          <t>371.0 kcal/100g</t>
        </is>
      </c>
      <c r="F608">
        <f> 368.0 kcal/100g</f>
        <v/>
      </c>
      <c r="G608" t="inlineStr"/>
    </row>
    <row r="609">
      <c r="A609" t="inlineStr">
        <is>
          <t>91</t>
        </is>
      </c>
      <c r="B609" t="inlineStr">
        <is>
          <t>Resource Instant Protein powder 400g</t>
        </is>
      </c>
      <c r="C609" t="inlineStr">
        <is>
          <t>protein</t>
        </is>
      </c>
      <c r="D609" s="7" t="inlineStr">
        <is>
          <t>PASS</t>
        </is>
      </c>
      <c r="E609" t="inlineStr">
        <is>
          <t>90.0 g/100g</t>
        </is>
      </c>
      <c r="F609">
        <f> 87.2 g/100g</f>
        <v/>
      </c>
      <c r="G609" t="inlineStr"/>
    </row>
    <row r="610">
      <c r="A610" t="inlineStr">
        <is>
          <t>91</t>
        </is>
      </c>
      <c r="B610" t="inlineStr">
        <is>
          <t>Resource Instant Protein powder 400g</t>
        </is>
      </c>
      <c r="C610" t="inlineStr">
        <is>
          <t>fat</t>
        </is>
      </c>
      <c r="D610" s="9" t="inlineStr">
        <is>
          <t>FAIL</t>
        </is>
      </c>
      <c r="E610" t="inlineStr">
        <is>
          <t>0.45 g/100g</t>
        </is>
      </c>
      <c r="F610">
        <f> 1.6 g/100g</f>
        <v/>
      </c>
      <c r="G610" t="inlineStr">
        <is>
          <t>0.45 does not satisfy = 1.6</t>
        </is>
      </c>
    </row>
    <row r="611">
      <c r="A611" t="inlineStr">
        <is>
          <t>91</t>
        </is>
      </c>
      <c r="B611" t="inlineStr">
        <is>
          <t>Resource Instant Protein powder 400g</t>
        </is>
      </c>
      <c r="C611" t="inlineStr">
        <is>
          <t>carbohydrates</t>
        </is>
      </c>
      <c r="D611" s="9" t="inlineStr">
        <is>
          <t>FAIL</t>
        </is>
      </c>
      <c r="E611" t="inlineStr">
        <is>
          <t>0.5 g/100g</t>
        </is>
      </c>
      <c r="F611">
        <f> 1.2 g/100g</f>
        <v/>
      </c>
      <c r="G611" t="inlineStr">
        <is>
          <t>0.5 does not satisfy = 1.2</t>
        </is>
      </c>
    </row>
    <row r="612">
      <c r="A612" t="inlineStr">
        <is>
          <t>91</t>
        </is>
      </c>
      <c r="B612" t="inlineStr">
        <is>
          <t>Resource Instant Protein powder 400g</t>
        </is>
      </c>
      <c r="C612" t="inlineStr">
        <is>
          <t>gluten_free</t>
        </is>
      </c>
      <c r="D612" s="7" t="inlineStr">
        <is>
          <t>PASS</t>
        </is>
      </c>
      <c r="E612" t="inlineStr">
        <is>
          <t>True</t>
        </is>
      </c>
      <c r="F612" t="inlineStr">
        <is>
          <t>True</t>
        </is>
      </c>
      <c r="G612" t="inlineStr"/>
    </row>
    <row r="613">
      <c r="A613" t="inlineStr">
        <is>
          <t>91</t>
        </is>
      </c>
      <c r="B613" t="inlineStr">
        <is>
          <t>Resource Instant Protein powder 400g</t>
        </is>
      </c>
      <c r="C613" t="inlineStr">
        <is>
          <t>formulation</t>
        </is>
      </c>
      <c r="D613" s="7" t="inlineStr">
        <is>
          <t>PASS</t>
        </is>
      </c>
      <c r="E613" t="inlineStr">
        <is>
          <t>powder</t>
        </is>
      </c>
      <c r="F613" t="inlineStr">
        <is>
          <t>powder</t>
        </is>
      </c>
      <c r="G613" t="inlineStr"/>
    </row>
    <row r="614">
      <c r="A614" t="inlineStr">
        <is>
          <t>91</t>
        </is>
      </c>
      <c r="B614" t="inlineStr">
        <is>
          <t>Resource Instant Protein powder 400g</t>
        </is>
      </c>
      <c r="C614" t="inlineStr">
        <is>
          <t>route</t>
        </is>
      </c>
      <c r="D614" s="9" t="inlineStr">
        <is>
          <t>FAIL</t>
        </is>
      </c>
      <c r="E614" t="inlineStr">
        <is>
          <t>oral</t>
        </is>
      </c>
      <c r="F614" t="inlineStr">
        <is>
          <t>enteral</t>
        </is>
      </c>
      <c r="G614" t="inlineStr">
        <is>
          <t>'oral' != 'enteral'</t>
        </is>
      </c>
    </row>
    <row r="615">
      <c r="A615" t="inlineStr">
        <is>
          <t>91</t>
        </is>
      </c>
      <c r="B615" t="inlineStr">
        <is>
          <t>Resource Instant Protein powder 400g</t>
        </is>
      </c>
      <c r="C615" t="inlineStr">
        <is>
          <t>volume</t>
        </is>
      </c>
      <c r="D615" s="9" t="inlineStr">
        <is>
          <t>FAIL</t>
        </is>
      </c>
      <c r="E615" t="inlineStr">
        <is>
          <t>400.0 ml</t>
        </is>
      </c>
      <c r="F615">
        <f> 225.0 ml</f>
        <v/>
      </c>
      <c r="G615" t="inlineStr">
        <is>
          <t>400.0 ml != 225.0 ml</t>
        </is>
      </c>
    </row>
    <row r="616">
      <c r="A616" t="inlineStr">
        <is>
          <t>91</t>
        </is>
      </c>
      <c r="B616" t="inlineStr">
        <is>
          <t>Resource Glutamin 20x5g</t>
        </is>
      </c>
      <c r="C616" t="inlineStr">
        <is>
          <t>energy</t>
        </is>
      </c>
      <c r="D616" s="7" t="inlineStr">
        <is>
          <t>PASS</t>
        </is>
      </c>
      <c r="E616" t="inlineStr">
        <is>
          <t>400.0 kcal/100g</t>
        </is>
      </c>
      <c r="F616">
        <f> 368.0 kcal/100g</f>
        <v/>
      </c>
      <c r="G616" t="inlineStr"/>
    </row>
    <row r="617">
      <c r="A617" t="inlineStr">
        <is>
          <t>91</t>
        </is>
      </c>
      <c r="B617" t="inlineStr">
        <is>
          <t>Resource Glutamin 20x5g</t>
        </is>
      </c>
      <c r="C617" t="inlineStr">
        <is>
          <t>protein</t>
        </is>
      </c>
      <c r="D617" s="9" t="inlineStr">
        <is>
          <t>FAIL</t>
        </is>
      </c>
      <c r="E617" t="inlineStr">
        <is>
          <t>100.0 g/100g</t>
        </is>
      </c>
      <c r="F617">
        <f> 87.2 g/100g</f>
        <v/>
      </c>
      <c r="G617" t="inlineStr">
        <is>
          <t>100.0 does not satisfy = 87.2</t>
        </is>
      </c>
    </row>
    <row r="618">
      <c r="A618" t="inlineStr">
        <is>
          <t>91</t>
        </is>
      </c>
      <c r="B618" t="inlineStr">
        <is>
          <t>Resource Glutamin 20x5g</t>
        </is>
      </c>
      <c r="C618" t="inlineStr">
        <is>
          <t>fat</t>
        </is>
      </c>
      <c r="D618" s="8" t="inlineStr">
        <is>
          <t>UNKNOWN</t>
        </is>
      </c>
      <c r="E618" t="inlineStr">
        <is>
          <t>N/A</t>
        </is>
      </c>
      <c r="F618">
        <f> 1.6 g/100g</f>
        <v/>
      </c>
      <c r="G618" t="inlineStr">
        <is>
          <t>Product has no value for 'fat'</t>
        </is>
      </c>
    </row>
    <row r="619">
      <c r="A619" t="inlineStr">
        <is>
          <t>91</t>
        </is>
      </c>
      <c r="B619" t="inlineStr">
        <is>
          <t>Resource Glutamin 20x5g</t>
        </is>
      </c>
      <c r="C619" t="inlineStr">
        <is>
          <t>carbohydrates</t>
        </is>
      </c>
      <c r="D619" s="8" t="inlineStr">
        <is>
          <t>UNKNOWN</t>
        </is>
      </c>
      <c r="E619" t="inlineStr">
        <is>
          <t>N/A</t>
        </is>
      </c>
      <c r="F619">
        <f> 1.2 g/100g</f>
        <v/>
      </c>
      <c r="G619" t="inlineStr">
        <is>
          <t>Product has no value for 'carbohydrates'</t>
        </is>
      </c>
    </row>
    <row r="620">
      <c r="A620" t="inlineStr">
        <is>
          <t>91</t>
        </is>
      </c>
      <c r="B620" t="inlineStr">
        <is>
          <t>Resource Glutamin 20x5g</t>
        </is>
      </c>
      <c r="C620" t="inlineStr">
        <is>
          <t>gluten_free</t>
        </is>
      </c>
      <c r="D620" s="7" t="inlineStr">
        <is>
          <t>PASS</t>
        </is>
      </c>
      <c r="E620" t="inlineStr">
        <is>
          <t>True</t>
        </is>
      </c>
      <c r="F620" t="inlineStr">
        <is>
          <t>True</t>
        </is>
      </c>
      <c r="G620" t="inlineStr"/>
    </row>
    <row r="621">
      <c r="A621" t="inlineStr">
        <is>
          <t>91</t>
        </is>
      </c>
      <c r="B621" t="inlineStr">
        <is>
          <t>Resource Glutamin 20x5g</t>
        </is>
      </c>
      <c r="C621" t="inlineStr">
        <is>
          <t>formulation</t>
        </is>
      </c>
      <c r="D621" s="7" t="inlineStr">
        <is>
          <t>PASS</t>
        </is>
      </c>
      <c r="E621" t="inlineStr">
        <is>
          <t>powder</t>
        </is>
      </c>
      <c r="F621" t="inlineStr">
        <is>
          <t>powder</t>
        </is>
      </c>
      <c r="G621" t="inlineStr"/>
    </row>
    <row r="622">
      <c r="A622" t="inlineStr">
        <is>
          <t>91</t>
        </is>
      </c>
      <c r="B622" t="inlineStr">
        <is>
          <t>Resource Glutamin 20x5g</t>
        </is>
      </c>
      <c r="C622" t="inlineStr">
        <is>
          <t>route</t>
        </is>
      </c>
      <c r="D622" s="9" t="inlineStr">
        <is>
          <t>FAIL</t>
        </is>
      </c>
      <c r="E622" t="inlineStr">
        <is>
          <t>oral</t>
        </is>
      </c>
      <c r="F622" t="inlineStr">
        <is>
          <t>enteral</t>
        </is>
      </c>
      <c r="G622" t="inlineStr">
        <is>
          <t>'oral' != 'enteral'</t>
        </is>
      </c>
    </row>
    <row r="623">
      <c r="A623" t="inlineStr">
        <is>
          <t>91</t>
        </is>
      </c>
      <c r="B623" t="inlineStr">
        <is>
          <t>Resource Glutamin 20x5g</t>
        </is>
      </c>
      <c r="C623" t="inlineStr">
        <is>
          <t>volume</t>
        </is>
      </c>
      <c r="D623" s="9" t="inlineStr">
        <is>
          <t>FAIL</t>
        </is>
      </c>
      <c r="E623" t="inlineStr">
        <is>
          <t>100.0 ml</t>
        </is>
      </c>
      <c r="F623">
        <f> 225.0 ml</f>
        <v/>
      </c>
      <c r="G623" t="inlineStr">
        <is>
          <t>100.0 ml != 225.0 ml</t>
        </is>
      </c>
    </row>
    <row r="624">
      <c r="A624" t="inlineStr">
        <is>
          <t>91</t>
        </is>
      </c>
      <c r="B624" t="inlineStr">
        <is>
          <t>Isosource Standard 500 ml</t>
        </is>
      </c>
      <c r="C624" t="inlineStr">
        <is>
          <t>energy</t>
        </is>
      </c>
      <c r="D624" s="8" t="inlineStr">
        <is>
          <t>UNKNOWN</t>
        </is>
      </c>
      <c r="E624" t="inlineStr">
        <is>
          <t>103.0</t>
        </is>
      </c>
      <c r="F624">
        <f> 3.68 kcal/1.0g</f>
        <v/>
      </c>
      <c r="G624" t="inlineStr">
        <is>
          <t>Incompatible units for 'energy': product is kcal/100ml, requirement is kcal/100g</t>
        </is>
      </c>
    </row>
    <row r="625">
      <c r="A625" t="inlineStr">
        <is>
          <t>91</t>
        </is>
      </c>
      <c r="B625" t="inlineStr">
        <is>
          <t>Isosource Standard 500 ml</t>
        </is>
      </c>
      <c r="C625" t="inlineStr">
        <is>
          <t>protein</t>
        </is>
      </c>
      <c r="D625" s="8" t="inlineStr">
        <is>
          <t>UNKNOWN</t>
        </is>
      </c>
      <c r="E625" t="inlineStr">
        <is>
          <t>4.0</t>
        </is>
      </c>
      <c r="F625">
        <f> 87.2 g/100g</f>
        <v/>
      </c>
      <c r="G625" t="inlineStr">
        <is>
          <t>Incompatible units for 'protein': product is g/100ml, requirement is g/100g</t>
        </is>
      </c>
    </row>
    <row r="626">
      <c r="A626" t="inlineStr">
        <is>
          <t>91</t>
        </is>
      </c>
      <c r="B626" t="inlineStr">
        <is>
          <t>Isosource Standard 500 ml</t>
        </is>
      </c>
      <c r="C626" t="inlineStr">
        <is>
          <t>fat</t>
        </is>
      </c>
      <c r="D626" s="8" t="inlineStr">
        <is>
          <t>UNKNOWN</t>
        </is>
      </c>
      <c r="E626" t="inlineStr">
        <is>
          <t>3.3</t>
        </is>
      </c>
      <c r="F626">
        <f> 1.6 g/100g</f>
        <v/>
      </c>
      <c r="G626" t="inlineStr">
        <is>
          <t>Incompatible units for 'fat': product is g/100ml, requirement is g/100g</t>
        </is>
      </c>
    </row>
    <row r="627">
      <c r="A627" t="inlineStr">
        <is>
          <t>91</t>
        </is>
      </c>
      <c r="B627" t="inlineStr">
        <is>
          <t>Isosource Standard 500 ml</t>
        </is>
      </c>
      <c r="C627" t="inlineStr">
        <is>
          <t>carbohydrates</t>
        </is>
      </c>
      <c r="D627" s="8" t="inlineStr">
        <is>
          <t>UNKNOWN</t>
        </is>
      </c>
      <c r="E627" t="inlineStr">
        <is>
          <t>13.8</t>
        </is>
      </c>
      <c r="F627">
        <f> 1.2 g/100g</f>
        <v/>
      </c>
      <c r="G627" t="inlineStr">
        <is>
          <t>Incompatible units for 'carbohydrates': product is g/100ml, requirement is g/100g</t>
        </is>
      </c>
    </row>
    <row r="628">
      <c r="A628" t="inlineStr">
        <is>
          <t>91</t>
        </is>
      </c>
      <c r="B628" t="inlineStr">
        <is>
          <t>Isosource Standard 500 ml</t>
        </is>
      </c>
      <c r="C628" t="inlineStr">
        <is>
          <t>gluten_free</t>
        </is>
      </c>
      <c r="D628" s="7" t="inlineStr">
        <is>
          <t>PASS</t>
        </is>
      </c>
      <c r="E628" t="inlineStr">
        <is>
          <t>True</t>
        </is>
      </c>
      <c r="F628" t="inlineStr">
        <is>
          <t>True</t>
        </is>
      </c>
      <c r="G628" t="inlineStr"/>
    </row>
    <row r="629">
      <c r="A629" t="inlineStr">
        <is>
          <t>91</t>
        </is>
      </c>
      <c r="B629" t="inlineStr">
        <is>
          <t>Isosource Standard 500 ml</t>
        </is>
      </c>
      <c r="C629" t="inlineStr">
        <is>
          <t>formulation</t>
        </is>
      </c>
      <c r="D629" s="9" t="inlineStr">
        <is>
          <t>FAIL</t>
        </is>
      </c>
      <c r="E629" t="inlineStr">
        <is>
          <t>liquid</t>
        </is>
      </c>
      <c r="F629" t="inlineStr">
        <is>
          <t>powder</t>
        </is>
      </c>
      <c r="G629" t="inlineStr">
        <is>
          <t>'liquid' != 'powder'</t>
        </is>
      </c>
    </row>
    <row r="630">
      <c r="A630" t="inlineStr">
        <is>
          <t>91</t>
        </is>
      </c>
      <c r="B630" t="inlineStr">
        <is>
          <t>Isosource Standard 500 ml</t>
        </is>
      </c>
      <c r="C630" t="inlineStr">
        <is>
          <t>route</t>
        </is>
      </c>
      <c r="D630" s="7" t="inlineStr">
        <is>
          <t>PASS</t>
        </is>
      </c>
      <c r="E630" t="inlineStr">
        <is>
          <t>enteral</t>
        </is>
      </c>
      <c r="F630" t="inlineStr">
        <is>
          <t>enteral</t>
        </is>
      </c>
      <c r="G630" t="inlineStr"/>
    </row>
    <row r="631">
      <c r="A631" t="inlineStr">
        <is>
          <t>91</t>
        </is>
      </c>
      <c r="B631" t="inlineStr">
        <is>
          <t>Isosource Standard 500 ml</t>
        </is>
      </c>
      <c r="C631" t="inlineStr">
        <is>
          <t>volume</t>
        </is>
      </c>
      <c r="D631" s="8" t="inlineStr">
        <is>
          <t>UNKNOWN</t>
        </is>
      </c>
      <c r="E631" t="inlineStr">
        <is>
          <t>500.0 ml</t>
        </is>
      </c>
      <c r="F631">
        <f> 225.0 g</f>
        <v/>
      </c>
      <c r="G631" t="inlineStr">
        <is>
          <t>Not comparable: product in ml, requirement in g</t>
        </is>
      </c>
    </row>
    <row r="632">
      <c r="A632" t="inlineStr">
        <is>
          <t>92</t>
        </is>
      </c>
      <c r="B632" t="inlineStr">
        <is>
          <t>Modulen IBD powder 400g</t>
        </is>
      </c>
      <c r="C632" t="inlineStr">
        <is>
          <t>energy</t>
        </is>
      </c>
      <c r="D632" s="7" t="inlineStr">
        <is>
          <t>PASS</t>
        </is>
      </c>
      <c r="E632" t="inlineStr">
        <is>
          <t>493.0 kcal/100g</t>
        </is>
      </c>
      <c r="F632">
        <f> 493.0 kcal/100g</f>
        <v/>
      </c>
      <c r="G632" t="inlineStr"/>
    </row>
    <row r="633">
      <c r="A633" t="inlineStr">
        <is>
          <t>92</t>
        </is>
      </c>
      <c r="B633" t="inlineStr">
        <is>
          <t>Modulen IBD powder 400g</t>
        </is>
      </c>
      <c r="C633" t="inlineStr">
        <is>
          <t>protein</t>
        </is>
      </c>
      <c r="D633" s="7" t="inlineStr">
        <is>
          <t>PASS</t>
        </is>
      </c>
      <c r="E633" t="inlineStr">
        <is>
          <t>17.5 g/100g</t>
        </is>
      </c>
      <c r="F633">
        <f> 17.5 g/100g</f>
        <v/>
      </c>
      <c r="G633" t="inlineStr"/>
    </row>
    <row r="634">
      <c r="A634" t="inlineStr">
        <is>
          <t>92</t>
        </is>
      </c>
      <c r="B634" t="inlineStr">
        <is>
          <t>Modulen IBD powder 400g</t>
        </is>
      </c>
      <c r="C634" t="inlineStr">
        <is>
          <t>fat</t>
        </is>
      </c>
      <c r="D634" s="7" t="inlineStr">
        <is>
          <t>PASS</t>
        </is>
      </c>
      <c r="E634" t="inlineStr">
        <is>
          <t>23.0 g/100g</t>
        </is>
      </c>
      <c r="F634">
        <f> 23.0 g/100g</f>
        <v/>
      </c>
      <c r="G634" t="inlineStr"/>
    </row>
    <row r="635">
      <c r="A635" t="inlineStr">
        <is>
          <t>92</t>
        </is>
      </c>
      <c r="B635" t="inlineStr">
        <is>
          <t>Modulen IBD powder 400g</t>
        </is>
      </c>
      <c r="C635" t="inlineStr">
        <is>
          <t>carbohydrates</t>
        </is>
      </c>
      <c r="D635" s="7" t="inlineStr">
        <is>
          <t>PASS</t>
        </is>
      </c>
      <c r="E635" t="inlineStr">
        <is>
          <t>54.0 g/100g</t>
        </is>
      </c>
      <c r="F635">
        <f> 54.0 g/100g</f>
        <v/>
      </c>
      <c r="G635" t="inlineStr"/>
    </row>
    <row r="636">
      <c r="A636" t="inlineStr">
        <is>
          <t>92</t>
        </is>
      </c>
      <c r="B636" t="inlineStr">
        <is>
          <t>Modulen IBD powder 400g</t>
        </is>
      </c>
      <c r="C636" t="inlineStr">
        <is>
          <t>formulation</t>
        </is>
      </c>
      <c r="D636" s="7" t="inlineStr">
        <is>
          <t>PASS</t>
        </is>
      </c>
      <c r="E636" t="inlineStr">
        <is>
          <t>powder</t>
        </is>
      </c>
      <c r="F636" t="inlineStr">
        <is>
          <t>powder</t>
        </is>
      </c>
      <c r="G636" t="inlineStr"/>
    </row>
    <row r="637">
      <c r="A637" t="inlineStr">
        <is>
          <t>92</t>
        </is>
      </c>
      <c r="B637" t="inlineStr">
        <is>
          <t>Modulen IBD powder 400g</t>
        </is>
      </c>
      <c r="C637" t="inlineStr">
        <is>
          <t>route</t>
        </is>
      </c>
      <c r="D637" s="9" t="inlineStr">
        <is>
          <t>FAIL</t>
        </is>
      </c>
      <c r="E637" t="inlineStr">
        <is>
          <t>oral</t>
        </is>
      </c>
      <c r="F637" t="inlineStr">
        <is>
          <t>enteral</t>
        </is>
      </c>
      <c r="G637" t="inlineStr">
        <is>
          <t>'oral' != 'enteral'</t>
        </is>
      </c>
    </row>
    <row r="638">
      <c r="A638" t="inlineStr">
        <is>
          <t>92</t>
        </is>
      </c>
      <c r="B638" t="inlineStr">
        <is>
          <t>Modulen IBD powder 400g</t>
        </is>
      </c>
      <c r="C638" t="inlineStr">
        <is>
          <t>volume</t>
        </is>
      </c>
      <c r="D638" s="7" t="inlineStr">
        <is>
          <t>PASS</t>
        </is>
      </c>
      <c r="E638" t="inlineStr">
        <is>
          <t>400.0 ml</t>
        </is>
      </c>
      <c r="F638">
        <f> 400.0 ml</f>
        <v/>
      </c>
      <c r="G638" t="inlineStr"/>
    </row>
    <row r="639">
      <c r="A639" t="inlineStr">
        <is>
          <t>92</t>
        </is>
      </c>
      <c r="B639" t="inlineStr">
        <is>
          <t>Resource Junior powder 400g</t>
        </is>
      </c>
      <c r="C639" t="inlineStr">
        <is>
          <t>energy</t>
        </is>
      </c>
      <c r="D639" s="7" t="inlineStr">
        <is>
          <t>PASS</t>
        </is>
      </c>
      <c r="E639" t="inlineStr">
        <is>
          <t>470.0 kcal/100g</t>
        </is>
      </c>
      <c r="F639">
        <f> 493.0 kcal/100g</f>
        <v/>
      </c>
      <c r="G639" t="inlineStr"/>
    </row>
    <row r="640">
      <c r="A640" t="inlineStr">
        <is>
          <t>92</t>
        </is>
      </c>
      <c r="B640" t="inlineStr">
        <is>
          <t>Resource Junior powder 400g</t>
        </is>
      </c>
      <c r="C640" t="inlineStr">
        <is>
          <t>protein</t>
        </is>
      </c>
      <c r="D640" s="9" t="inlineStr">
        <is>
          <t>FAIL</t>
        </is>
      </c>
      <c r="E640" t="inlineStr">
        <is>
          <t>13.9 g/100g</t>
        </is>
      </c>
      <c r="F640">
        <f> 17.5 g/100g</f>
        <v/>
      </c>
      <c r="G640" t="inlineStr">
        <is>
          <t>13.9 does not satisfy = 17.5</t>
        </is>
      </c>
    </row>
    <row r="641">
      <c r="A641" t="inlineStr">
        <is>
          <t>92</t>
        </is>
      </c>
      <c r="B641" t="inlineStr">
        <is>
          <t>Resource Junior powder 400g</t>
        </is>
      </c>
      <c r="C641" t="inlineStr">
        <is>
          <t>fat</t>
        </is>
      </c>
      <c r="D641" s="9" t="inlineStr">
        <is>
          <t>FAIL</t>
        </is>
      </c>
      <c r="E641" t="inlineStr">
        <is>
          <t>20.0 g/100g</t>
        </is>
      </c>
      <c r="F641">
        <f> 23.0 g/100g</f>
        <v/>
      </c>
      <c r="G641" t="inlineStr">
        <is>
          <t>20.0 does not satisfy = 23.0</t>
        </is>
      </c>
    </row>
    <row r="642">
      <c r="A642" t="inlineStr">
        <is>
          <t>92</t>
        </is>
      </c>
      <c r="B642" t="inlineStr">
        <is>
          <t>Resource Junior powder 400g</t>
        </is>
      </c>
      <c r="C642" t="inlineStr">
        <is>
          <t>carbohydrates</t>
        </is>
      </c>
      <c r="D642" s="9" t="inlineStr">
        <is>
          <t>FAIL</t>
        </is>
      </c>
      <c r="E642" t="inlineStr">
        <is>
          <t>60.7 g/100g</t>
        </is>
      </c>
      <c r="F642">
        <f> 54.0 g/100g</f>
        <v/>
      </c>
      <c r="G642" t="inlineStr">
        <is>
          <t>60.7 does not satisfy = 54.0</t>
        </is>
      </c>
    </row>
    <row r="643">
      <c r="A643" t="inlineStr">
        <is>
          <t>92</t>
        </is>
      </c>
      <c r="B643" t="inlineStr">
        <is>
          <t>Resource Junior powder 400g</t>
        </is>
      </c>
      <c r="C643" t="inlineStr">
        <is>
          <t>formulation</t>
        </is>
      </c>
      <c r="D643" s="7" t="inlineStr">
        <is>
          <t>PASS</t>
        </is>
      </c>
      <c r="E643" t="inlineStr">
        <is>
          <t>powder</t>
        </is>
      </c>
      <c r="F643" t="inlineStr">
        <is>
          <t>powder</t>
        </is>
      </c>
      <c r="G643" t="inlineStr"/>
    </row>
    <row r="644">
      <c r="A644" t="inlineStr">
        <is>
          <t>92</t>
        </is>
      </c>
      <c r="B644" t="inlineStr">
        <is>
          <t>Resource Junior powder 400g</t>
        </is>
      </c>
      <c r="C644" t="inlineStr">
        <is>
          <t>route</t>
        </is>
      </c>
      <c r="D644" s="9" t="inlineStr">
        <is>
          <t>FAIL</t>
        </is>
      </c>
      <c r="E644" t="inlineStr">
        <is>
          <t>oral</t>
        </is>
      </c>
      <c r="F644" t="inlineStr">
        <is>
          <t>enteral</t>
        </is>
      </c>
      <c r="G644" t="inlineStr">
        <is>
          <t>'oral' != 'enteral'</t>
        </is>
      </c>
    </row>
    <row r="645">
      <c r="A645" t="inlineStr">
        <is>
          <t>92</t>
        </is>
      </c>
      <c r="B645" t="inlineStr">
        <is>
          <t>Resource Junior powder 400g</t>
        </is>
      </c>
      <c r="C645" t="inlineStr">
        <is>
          <t>volume</t>
        </is>
      </c>
      <c r="D645" s="7" t="inlineStr">
        <is>
          <t>PASS</t>
        </is>
      </c>
      <c r="E645" t="inlineStr">
        <is>
          <t>400.0 ml</t>
        </is>
      </c>
      <c r="F645">
        <f> 400.0 ml</f>
        <v/>
      </c>
      <c r="G645" t="inlineStr"/>
    </row>
    <row r="646">
      <c r="A646" t="inlineStr">
        <is>
          <t>92</t>
        </is>
      </c>
      <c r="B646" t="inlineStr">
        <is>
          <t>Althera HMO powder 400g</t>
        </is>
      </c>
      <c r="C646" t="inlineStr">
        <is>
          <t>energy</t>
        </is>
      </c>
      <c r="D646" s="8" t="inlineStr">
        <is>
          <t>UNKNOWN</t>
        </is>
      </c>
      <c r="E646" t="inlineStr">
        <is>
          <t>66.0</t>
        </is>
      </c>
      <c r="F646">
        <f> 493.0 kcal/100g</f>
        <v/>
      </c>
      <c r="G646" t="inlineStr">
        <is>
          <t>Incompatible units for 'energy': product is kcal/100ml, requirement is kcal/100g</t>
        </is>
      </c>
    </row>
    <row r="647">
      <c r="A647" t="inlineStr">
        <is>
          <t>92</t>
        </is>
      </c>
      <c r="B647" t="inlineStr">
        <is>
          <t>Althera HMO powder 400g</t>
        </is>
      </c>
      <c r="C647" t="inlineStr">
        <is>
          <t>protein</t>
        </is>
      </c>
      <c r="D647" s="8" t="inlineStr">
        <is>
          <t>UNKNOWN</t>
        </is>
      </c>
      <c r="E647" t="inlineStr">
        <is>
          <t>1.4</t>
        </is>
      </c>
      <c r="F647">
        <f> 17.5 g/100g</f>
        <v/>
      </c>
      <c r="G647" t="inlineStr">
        <is>
          <t>Incompatible units for 'protein': product is g/100ml, requirement is g/100g</t>
        </is>
      </c>
    </row>
    <row r="648">
      <c r="A648" t="inlineStr">
        <is>
          <t>92</t>
        </is>
      </c>
      <c r="B648" t="inlineStr">
        <is>
          <t>Althera HMO powder 400g</t>
        </is>
      </c>
      <c r="C648" t="inlineStr">
        <is>
          <t>fat</t>
        </is>
      </c>
      <c r="D648" s="8" t="inlineStr">
        <is>
          <t>UNKNOWN</t>
        </is>
      </c>
      <c r="E648" t="inlineStr">
        <is>
          <t>3.4</t>
        </is>
      </c>
      <c r="F648">
        <f> 23.0 g/100g</f>
        <v/>
      </c>
      <c r="G648" t="inlineStr">
        <is>
          <t>Incompatible units for 'fat': product is g/100ml, requirement is g/100g</t>
        </is>
      </c>
    </row>
    <row r="649">
      <c r="A649" t="inlineStr">
        <is>
          <t>92</t>
        </is>
      </c>
      <c r="B649" t="inlineStr">
        <is>
          <t>Althera HMO powder 400g</t>
        </is>
      </c>
      <c r="C649" t="inlineStr">
        <is>
          <t>carbohydrates</t>
        </is>
      </c>
      <c r="D649" s="8" t="inlineStr">
        <is>
          <t>UNKNOWN</t>
        </is>
      </c>
      <c r="E649" t="inlineStr">
        <is>
          <t>7.4</t>
        </is>
      </c>
      <c r="F649">
        <f> 54.0 g/100g</f>
        <v/>
      </c>
      <c r="G649" t="inlineStr">
        <is>
          <t>Incompatible units for 'carbohydrates': product is g/100ml, requirement is g/100g</t>
        </is>
      </c>
    </row>
    <row r="650">
      <c r="A650" t="inlineStr">
        <is>
          <t>92</t>
        </is>
      </c>
      <c r="B650" t="inlineStr">
        <is>
          <t>Althera HMO powder 400g</t>
        </is>
      </c>
      <c r="C650" t="inlineStr">
        <is>
          <t>formulation</t>
        </is>
      </c>
      <c r="D650" s="7" t="inlineStr">
        <is>
          <t>PASS</t>
        </is>
      </c>
      <c r="E650" t="inlineStr">
        <is>
          <t>powder</t>
        </is>
      </c>
      <c r="F650" t="inlineStr">
        <is>
          <t>powder</t>
        </is>
      </c>
      <c r="G650" t="inlineStr"/>
    </row>
    <row r="651">
      <c r="A651" t="inlineStr">
        <is>
          <t>92</t>
        </is>
      </c>
      <c r="B651" t="inlineStr">
        <is>
          <t>Althera HMO powder 400g</t>
        </is>
      </c>
      <c r="C651" t="inlineStr">
        <is>
          <t>route</t>
        </is>
      </c>
      <c r="D651" s="9" t="inlineStr">
        <is>
          <t>FAIL</t>
        </is>
      </c>
      <c r="E651" t="inlineStr">
        <is>
          <t>oral</t>
        </is>
      </c>
      <c r="F651" t="inlineStr">
        <is>
          <t>enteral</t>
        </is>
      </c>
      <c r="G651" t="inlineStr">
        <is>
          <t>'oral' != 'enteral'</t>
        </is>
      </c>
    </row>
    <row r="652">
      <c r="A652" t="inlineStr">
        <is>
          <t>92</t>
        </is>
      </c>
      <c r="B652" t="inlineStr">
        <is>
          <t>Althera HMO powder 400g</t>
        </is>
      </c>
      <c r="C652" t="inlineStr">
        <is>
          <t>volume</t>
        </is>
      </c>
      <c r="D652" s="7" t="inlineStr">
        <is>
          <t>PASS</t>
        </is>
      </c>
      <c r="E652" t="inlineStr">
        <is>
          <t>400.0 ml</t>
        </is>
      </c>
      <c r="F652">
        <f> 400.0 ml</f>
        <v/>
      </c>
      <c r="G652" t="inlineStr"/>
    </row>
    <row r="653">
      <c r="A653" t="inlineStr">
        <is>
          <t>93</t>
        </is>
      </c>
      <c r="B653" t="inlineStr">
        <is>
          <t>Resource Instant Protein powder 400g</t>
        </is>
      </c>
      <c r="C653" t="inlineStr">
        <is>
          <t>energy</t>
        </is>
      </c>
      <c r="D653" s="7" t="inlineStr">
        <is>
          <t>PASS</t>
        </is>
      </c>
      <c r="E653" t="inlineStr">
        <is>
          <t>371.0 kcal/100g</t>
        </is>
      </c>
      <c r="F653">
        <f> 371.0 kcal/100g</f>
        <v/>
      </c>
      <c r="G653" t="inlineStr"/>
    </row>
    <row r="654">
      <c r="A654" t="inlineStr">
        <is>
          <t>93</t>
        </is>
      </c>
      <c r="B654" t="inlineStr">
        <is>
          <t>Resource Instant Protein powder 400g</t>
        </is>
      </c>
      <c r="C654" t="inlineStr">
        <is>
          <t>protein</t>
        </is>
      </c>
      <c r="D654" s="7" t="inlineStr">
        <is>
          <t>PASS</t>
        </is>
      </c>
      <c r="E654" t="inlineStr">
        <is>
          <t>90.0 g/100g</t>
        </is>
      </c>
      <c r="F654">
        <f> 90.0 g/100g</f>
        <v/>
      </c>
      <c r="G654" t="inlineStr"/>
    </row>
    <row r="655">
      <c r="A655" t="inlineStr">
        <is>
          <t>93</t>
        </is>
      </c>
      <c r="B655" t="inlineStr">
        <is>
          <t>Resource Instant Protein powder 400g</t>
        </is>
      </c>
      <c r="C655" t="inlineStr">
        <is>
          <t>fat</t>
        </is>
      </c>
      <c r="D655" s="9" t="inlineStr">
        <is>
          <t>FAIL</t>
        </is>
      </c>
      <c r="E655" t="inlineStr">
        <is>
          <t>0.45 g/100g</t>
        </is>
      </c>
      <c r="F655">
        <f> 1.0 g/100g</f>
        <v/>
      </c>
      <c r="G655" t="inlineStr">
        <is>
          <t>0.45 does not satisfy = 1.0</t>
        </is>
      </c>
    </row>
    <row r="656">
      <c r="A656" t="inlineStr">
        <is>
          <t>93</t>
        </is>
      </c>
      <c r="B656" t="inlineStr">
        <is>
          <t>Resource Instant Protein powder 400g</t>
        </is>
      </c>
      <c r="C656" t="inlineStr">
        <is>
          <t>carbohydrates</t>
        </is>
      </c>
      <c r="D656" s="7" t="inlineStr">
        <is>
          <t>PASS</t>
        </is>
      </c>
      <c r="E656" t="inlineStr">
        <is>
          <t>0.5 g/100g</t>
        </is>
      </c>
      <c r="F656">
        <f> 0.5 g/100g</f>
        <v/>
      </c>
      <c r="G656" t="inlineStr"/>
    </row>
    <row r="657">
      <c r="A657" t="inlineStr">
        <is>
          <t>93</t>
        </is>
      </c>
      <c r="B657" t="inlineStr">
        <is>
          <t>Resource Instant Protein powder 400g</t>
        </is>
      </c>
      <c r="C657" t="inlineStr">
        <is>
          <t>gluten_free</t>
        </is>
      </c>
      <c r="D657" s="7" t="inlineStr">
        <is>
          <t>PASS</t>
        </is>
      </c>
      <c r="E657" t="inlineStr">
        <is>
          <t>True</t>
        </is>
      </c>
      <c r="F657" t="inlineStr">
        <is>
          <t>True</t>
        </is>
      </c>
      <c r="G657" t="inlineStr"/>
    </row>
    <row r="658">
      <c r="A658" t="inlineStr">
        <is>
          <t>93</t>
        </is>
      </c>
      <c r="B658" t="inlineStr">
        <is>
          <t>Resource Instant Protein powder 400g</t>
        </is>
      </c>
      <c r="C658" t="inlineStr">
        <is>
          <t>formulation</t>
        </is>
      </c>
      <c r="D658" s="7" t="inlineStr">
        <is>
          <t>PASS</t>
        </is>
      </c>
      <c r="E658" t="inlineStr">
        <is>
          <t>powder</t>
        </is>
      </c>
      <c r="F658" t="inlineStr">
        <is>
          <t>powder</t>
        </is>
      </c>
      <c r="G658" t="inlineStr"/>
    </row>
    <row r="659">
      <c r="A659" t="inlineStr">
        <is>
          <t>93</t>
        </is>
      </c>
      <c r="B659" t="inlineStr">
        <is>
          <t>Resource Instant Protein powder 400g</t>
        </is>
      </c>
      <c r="C659" t="inlineStr">
        <is>
          <t>route</t>
        </is>
      </c>
      <c r="D659" s="9" t="inlineStr">
        <is>
          <t>FAIL</t>
        </is>
      </c>
      <c r="E659" t="inlineStr">
        <is>
          <t>oral</t>
        </is>
      </c>
      <c r="F659" t="inlineStr">
        <is>
          <t>enteral</t>
        </is>
      </c>
      <c r="G659" t="inlineStr">
        <is>
          <t>'oral' != 'enteral'</t>
        </is>
      </c>
    </row>
    <row r="660">
      <c r="A660" t="inlineStr">
        <is>
          <t>93</t>
        </is>
      </c>
      <c r="B660" t="inlineStr">
        <is>
          <t>Resource Instant Protein powder 400g</t>
        </is>
      </c>
      <c r="C660" t="inlineStr">
        <is>
          <t>volume</t>
        </is>
      </c>
      <c r="D660" s="7" t="inlineStr">
        <is>
          <t>PASS</t>
        </is>
      </c>
      <c r="E660" t="inlineStr">
        <is>
          <t>400.0 ml</t>
        </is>
      </c>
      <c r="F660">
        <f> 400.0 ml</f>
        <v/>
      </c>
      <c r="G660" t="inlineStr"/>
    </row>
    <row r="661">
      <c r="A661" t="inlineStr">
        <is>
          <t>93</t>
        </is>
      </c>
      <c r="B661" t="inlineStr">
        <is>
          <t>Resource Junior powder 400g</t>
        </is>
      </c>
      <c r="C661" t="inlineStr">
        <is>
          <t>energy</t>
        </is>
      </c>
      <c r="D661" s="9" t="inlineStr">
        <is>
          <t>FAIL</t>
        </is>
      </c>
      <c r="E661" t="inlineStr">
        <is>
          <t>470.0 kcal/100g</t>
        </is>
      </c>
      <c r="F661">
        <f> 371.0 kcal/100g</f>
        <v/>
      </c>
      <c r="G661" t="inlineStr">
        <is>
          <t>470.0 does not satisfy = 371.0</t>
        </is>
      </c>
    </row>
    <row r="662">
      <c r="A662" t="inlineStr">
        <is>
          <t>93</t>
        </is>
      </c>
      <c r="B662" t="inlineStr">
        <is>
          <t>Resource Junior powder 400g</t>
        </is>
      </c>
      <c r="C662" t="inlineStr">
        <is>
          <t>protein</t>
        </is>
      </c>
      <c r="D662" s="9" t="inlineStr">
        <is>
          <t>FAIL</t>
        </is>
      </c>
      <c r="E662" t="inlineStr">
        <is>
          <t>13.9 g/100g</t>
        </is>
      </c>
      <c r="F662">
        <f> 90.0 g/100g</f>
        <v/>
      </c>
      <c r="G662" t="inlineStr">
        <is>
          <t>13.9 does not satisfy = 90.0</t>
        </is>
      </c>
    </row>
    <row r="663">
      <c r="A663" t="inlineStr">
        <is>
          <t>93</t>
        </is>
      </c>
      <c r="B663" t="inlineStr">
        <is>
          <t>Resource Junior powder 400g</t>
        </is>
      </c>
      <c r="C663" t="inlineStr">
        <is>
          <t>fat</t>
        </is>
      </c>
      <c r="D663" s="9" t="inlineStr">
        <is>
          <t>FAIL</t>
        </is>
      </c>
      <c r="E663" t="inlineStr">
        <is>
          <t>20.0 g/100g</t>
        </is>
      </c>
      <c r="F663">
        <f> 1.0 g/100g</f>
        <v/>
      </c>
      <c r="G663" t="inlineStr">
        <is>
          <t>20.0 does not satisfy = 1.0</t>
        </is>
      </c>
    </row>
    <row r="664">
      <c r="A664" t="inlineStr">
        <is>
          <t>93</t>
        </is>
      </c>
      <c r="B664" t="inlineStr">
        <is>
          <t>Resource Junior powder 400g</t>
        </is>
      </c>
      <c r="C664" t="inlineStr">
        <is>
          <t>carbohydrates</t>
        </is>
      </c>
      <c r="D664" s="9" t="inlineStr">
        <is>
          <t>FAIL</t>
        </is>
      </c>
      <c r="E664" t="inlineStr">
        <is>
          <t>60.7 g/100g</t>
        </is>
      </c>
      <c r="F664">
        <f> 0.5 g/100g</f>
        <v/>
      </c>
      <c r="G664" t="inlineStr">
        <is>
          <t>60.7 does not satisfy = 0.5</t>
        </is>
      </c>
    </row>
    <row r="665">
      <c r="A665" t="inlineStr">
        <is>
          <t>93</t>
        </is>
      </c>
      <c r="B665" t="inlineStr">
        <is>
          <t>Resource Junior powder 400g</t>
        </is>
      </c>
      <c r="C665" t="inlineStr">
        <is>
          <t>gluten_free</t>
        </is>
      </c>
      <c r="D665" s="7" t="inlineStr">
        <is>
          <t>PASS</t>
        </is>
      </c>
      <c r="E665" t="inlineStr">
        <is>
          <t>True</t>
        </is>
      </c>
      <c r="F665" t="inlineStr">
        <is>
          <t>True</t>
        </is>
      </c>
      <c r="G665" t="inlineStr"/>
    </row>
    <row r="666">
      <c r="A666" t="inlineStr">
        <is>
          <t>93</t>
        </is>
      </c>
      <c r="B666" t="inlineStr">
        <is>
          <t>Resource Junior powder 400g</t>
        </is>
      </c>
      <c r="C666" t="inlineStr">
        <is>
          <t>formulation</t>
        </is>
      </c>
      <c r="D666" s="7" t="inlineStr">
        <is>
          <t>PASS</t>
        </is>
      </c>
      <c r="E666" t="inlineStr">
        <is>
          <t>powder</t>
        </is>
      </c>
      <c r="F666" t="inlineStr">
        <is>
          <t>powder</t>
        </is>
      </c>
      <c r="G666" t="inlineStr"/>
    </row>
    <row r="667">
      <c r="A667" t="inlineStr">
        <is>
          <t>93</t>
        </is>
      </c>
      <c r="B667" t="inlineStr">
        <is>
          <t>Resource Junior powder 400g</t>
        </is>
      </c>
      <c r="C667" t="inlineStr">
        <is>
          <t>route</t>
        </is>
      </c>
      <c r="D667" s="9" t="inlineStr">
        <is>
          <t>FAIL</t>
        </is>
      </c>
      <c r="E667" t="inlineStr">
        <is>
          <t>oral</t>
        </is>
      </c>
      <c r="F667" t="inlineStr">
        <is>
          <t>enteral</t>
        </is>
      </c>
      <c r="G667" t="inlineStr">
        <is>
          <t>'oral' != 'enteral'</t>
        </is>
      </c>
    </row>
    <row r="668">
      <c r="A668" t="inlineStr">
        <is>
          <t>93</t>
        </is>
      </c>
      <c r="B668" t="inlineStr">
        <is>
          <t>Resource Junior powder 400g</t>
        </is>
      </c>
      <c r="C668" t="inlineStr">
        <is>
          <t>volume</t>
        </is>
      </c>
      <c r="D668" s="7" t="inlineStr">
        <is>
          <t>PASS</t>
        </is>
      </c>
      <c r="E668" t="inlineStr">
        <is>
          <t>400.0 ml</t>
        </is>
      </c>
      <c r="F668">
        <f> 400.0 ml</f>
        <v/>
      </c>
      <c r="G668" t="inlineStr"/>
    </row>
    <row r="669">
      <c r="A669" t="inlineStr">
        <is>
          <t>93</t>
        </is>
      </c>
      <c r="B669" t="inlineStr">
        <is>
          <t>Althera HMO powder 400g</t>
        </is>
      </c>
      <c r="C669" t="inlineStr">
        <is>
          <t>energy</t>
        </is>
      </c>
      <c r="D669" s="8" t="inlineStr">
        <is>
          <t>UNKNOWN</t>
        </is>
      </c>
      <c r="E669" t="inlineStr">
        <is>
          <t>66.0</t>
        </is>
      </c>
      <c r="F669">
        <f> 3.71 kcal/1.0g</f>
        <v/>
      </c>
      <c r="G669" t="inlineStr">
        <is>
          <t>Incompatible units for 'energy': product is kcal/100ml, requirement is kcal/100g</t>
        </is>
      </c>
    </row>
    <row r="670">
      <c r="A670" t="inlineStr">
        <is>
          <t>93</t>
        </is>
      </c>
      <c r="B670" t="inlineStr">
        <is>
          <t>Althera HMO powder 400g</t>
        </is>
      </c>
      <c r="C670" t="inlineStr">
        <is>
          <t>protein</t>
        </is>
      </c>
      <c r="D670" s="8" t="inlineStr">
        <is>
          <t>UNKNOWN</t>
        </is>
      </c>
      <c r="E670" t="inlineStr">
        <is>
          <t>1.4</t>
        </is>
      </c>
      <c r="F670">
        <f> 90.0 g/100g</f>
        <v/>
      </c>
      <c r="G670" t="inlineStr">
        <is>
          <t>Incompatible units for 'protein': product is g/100ml, requirement is g/100g</t>
        </is>
      </c>
    </row>
    <row r="671">
      <c r="A671" t="inlineStr">
        <is>
          <t>93</t>
        </is>
      </c>
      <c r="B671" t="inlineStr">
        <is>
          <t>Althera HMO powder 400g</t>
        </is>
      </c>
      <c r="C671" t="inlineStr">
        <is>
          <t>fat</t>
        </is>
      </c>
      <c r="D671" s="8" t="inlineStr">
        <is>
          <t>UNKNOWN</t>
        </is>
      </c>
      <c r="E671" t="inlineStr">
        <is>
          <t>3.4</t>
        </is>
      </c>
      <c r="F671">
        <f> 1.0 g/100g</f>
        <v/>
      </c>
      <c r="G671" t="inlineStr">
        <is>
          <t>Incompatible units for 'fat': product is g/100ml, requirement is g/100g</t>
        </is>
      </c>
    </row>
    <row r="672">
      <c r="A672" t="inlineStr">
        <is>
          <t>93</t>
        </is>
      </c>
      <c r="B672" t="inlineStr">
        <is>
          <t>Althera HMO powder 400g</t>
        </is>
      </c>
      <c r="C672" t="inlineStr">
        <is>
          <t>carbohydrates</t>
        </is>
      </c>
      <c r="D672" s="8" t="inlineStr">
        <is>
          <t>UNKNOWN</t>
        </is>
      </c>
      <c r="E672" t="inlineStr">
        <is>
          <t>7.4</t>
        </is>
      </c>
      <c r="F672">
        <f> 0.5 g/100g</f>
        <v/>
      </c>
      <c r="G672" t="inlineStr">
        <is>
          <t>Incompatible units for 'carbohydrates': product is g/100ml, requirement is g/100g</t>
        </is>
      </c>
    </row>
    <row r="673">
      <c r="A673" t="inlineStr">
        <is>
          <t>93</t>
        </is>
      </c>
      <c r="B673" t="inlineStr">
        <is>
          <t>Althera HMO powder 400g</t>
        </is>
      </c>
      <c r="C673" t="inlineStr">
        <is>
          <t>gluten_free</t>
        </is>
      </c>
      <c r="D673" s="7" t="inlineStr">
        <is>
          <t>PASS</t>
        </is>
      </c>
      <c r="E673" t="inlineStr">
        <is>
          <t>True</t>
        </is>
      </c>
      <c r="F673" t="inlineStr">
        <is>
          <t>True</t>
        </is>
      </c>
      <c r="G673" t="inlineStr"/>
    </row>
    <row r="674">
      <c r="A674" t="inlineStr">
        <is>
          <t>93</t>
        </is>
      </c>
      <c r="B674" t="inlineStr">
        <is>
          <t>Althera HMO powder 400g</t>
        </is>
      </c>
      <c r="C674" t="inlineStr">
        <is>
          <t>formulation</t>
        </is>
      </c>
      <c r="D674" s="7" t="inlineStr">
        <is>
          <t>PASS</t>
        </is>
      </c>
      <c r="E674" t="inlineStr">
        <is>
          <t>powder</t>
        </is>
      </c>
      <c r="F674" t="inlineStr">
        <is>
          <t>powder</t>
        </is>
      </c>
      <c r="G674" t="inlineStr"/>
    </row>
    <row r="675">
      <c r="A675" t="inlineStr">
        <is>
          <t>93</t>
        </is>
      </c>
      <c r="B675" t="inlineStr">
        <is>
          <t>Althera HMO powder 400g</t>
        </is>
      </c>
      <c r="C675" t="inlineStr">
        <is>
          <t>route</t>
        </is>
      </c>
      <c r="D675" s="9" t="inlineStr">
        <is>
          <t>FAIL</t>
        </is>
      </c>
      <c r="E675" t="inlineStr">
        <is>
          <t>oral</t>
        </is>
      </c>
      <c r="F675" t="inlineStr">
        <is>
          <t>enteral</t>
        </is>
      </c>
      <c r="G675" t="inlineStr">
        <is>
          <t>'oral' != 'enteral'</t>
        </is>
      </c>
    </row>
    <row r="676">
      <c r="A676" t="inlineStr">
        <is>
          <t>93</t>
        </is>
      </c>
      <c r="B676" t="inlineStr">
        <is>
          <t>Althera HMO powder 400g</t>
        </is>
      </c>
      <c r="C676" t="inlineStr">
        <is>
          <t>volume</t>
        </is>
      </c>
      <c r="D676" s="7" t="inlineStr">
        <is>
          <t>PASS</t>
        </is>
      </c>
      <c r="E676" t="inlineStr">
        <is>
          <t>400.0 ml</t>
        </is>
      </c>
      <c r="F676">
        <f> 400.0 ml</f>
        <v/>
      </c>
      <c r="G676" t="inlineStr"/>
    </row>
    <row r="677">
      <c r="A677" t="inlineStr">
        <is>
          <t>94</t>
        </is>
      </c>
      <c r="B677" t="inlineStr">
        <is>
          <t>Isosource Standard 500 ml</t>
        </is>
      </c>
      <c r="C677" t="inlineStr">
        <is>
          <t>energy</t>
        </is>
      </c>
      <c r="D677" s="8" t="inlineStr">
        <is>
          <t>UNKNOWN</t>
        </is>
      </c>
      <c r="E677" t="inlineStr">
        <is>
          <t>103.0</t>
        </is>
      </c>
      <c r="F677">
        <f> 290.0 kcal/100g</f>
        <v/>
      </c>
      <c r="G677" t="inlineStr">
        <is>
          <t>Incompatible units for 'energy': product is kcal/100ml, requirement is kcal/100g</t>
        </is>
      </c>
    </row>
    <row r="678">
      <c r="A678" t="inlineStr">
        <is>
          <t>94</t>
        </is>
      </c>
      <c r="B678" t="inlineStr">
        <is>
          <t>Isosource Standard 500 ml</t>
        </is>
      </c>
      <c r="C678" t="inlineStr">
        <is>
          <t>gluten_free</t>
        </is>
      </c>
      <c r="D678" s="7" t="inlineStr">
        <is>
          <t>PASS</t>
        </is>
      </c>
      <c r="E678" t="inlineStr">
        <is>
          <t>True</t>
        </is>
      </c>
      <c r="F678" t="inlineStr">
        <is>
          <t>True</t>
        </is>
      </c>
      <c r="G678" t="inlineStr"/>
    </row>
    <row r="679">
      <c r="A679" t="inlineStr">
        <is>
          <t>94</t>
        </is>
      </c>
      <c r="B679" t="inlineStr">
        <is>
          <t>Isosource Standard 500 ml</t>
        </is>
      </c>
      <c r="C679" t="inlineStr">
        <is>
          <t>lactose_free</t>
        </is>
      </c>
      <c r="D679" s="7" t="inlineStr">
        <is>
          <t>PASS</t>
        </is>
      </c>
      <c r="E679" t="inlineStr">
        <is>
          <t>True</t>
        </is>
      </c>
      <c r="F679" t="inlineStr">
        <is>
          <t>True</t>
        </is>
      </c>
      <c r="G679" t="inlineStr"/>
    </row>
    <row r="680">
      <c r="A680" t="inlineStr">
        <is>
          <t>94</t>
        </is>
      </c>
      <c r="B680" t="inlineStr">
        <is>
          <t>Isosource Standard 500 ml</t>
        </is>
      </c>
      <c r="C680" t="inlineStr">
        <is>
          <t>formulation</t>
        </is>
      </c>
      <c r="D680" s="9" t="inlineStr">
        <is>
          <t>FAIL</t>
        </is>
      </c>
      <c r="E680" t="inlineStr">
        <is>
          <t>liquid</t>
        </is>
      </c>
      <c r="F680" t="inlineStr">
        <is>
          <t>powder</t>
        </is>
      </c>
      <c r="G680" t="inlineStr">
        <is>
          <t>'liquid' != 'powder'</t>
        </is>
      </c>
    </row>
    <row r="681">
      <c r="A681" t="inlineStr">
        <is>
          <t>94</t>
        </is>
      </c>
      <c r="B681" t="inlineStr">
        <is>
          <t>Isosource Standard 500 ml</t>
        </is>
      </c>
      <c r="C681" t="inlineStr">
        <is>
          <t>route</t>
        </is>
      </c>
      <c r="D681" s="7" t="inlineStr">
        <is>
          <t>PASS</t>
        </is>
      </c>
      <c r="E681" t="inlineStr">
        <is>
          <t>enteral</t>
        </is>
      </c>
      <c r="F681" t="inlineStr">
        <is>
          <t>enteral</t>
        </is>
      </c>
      <c r="G681" t="inlineStr"/>
    </row>
    <row r="682">
      <c r="A682" t="inlineStr">
        <is>
          <t>94</t>
        </is>
      </c>
      <c r="B682" t="inlineStr">
        <is>
          <t>Isosource Standard 500 ml</t>
        </is>
      </c>
      <c r="C682" t="inlineStr">
        <is>
          <t>volume</t>
        </is>
      </c>
      <c r="D682" s="8" t="inlineStr">
        <is>
          <t>UNKNOWN</t>
        </is>
      </c>
      <c r="E682" t="inlineStr">
        <is>
          <t>500.0 ml</t>
        </is>
      </c>
      <c r="F682">
        <f> 175.0 g</f>
        <v/>
      </c>
      <c r="G682" t="inlineStr">
        <is>
          <t>Not comparable: product in ml, requirement in g</t>
        </is>
      </c>
    </row>
    <row r="683">
      <c r="A683" t="inlineStr">
        <is>
          <t>94</t>
        </is>
      </c>
      <c r="B683" t="inlineStr">
        <is>
          <t>Isosource Standard 1000 ml</t>
        </is>
      </c>
      <c r="C683" t="inlineStr">
        <is>
          <t>energy</t>
        </is>
      </c>
      <c r="D683" s="8" t="inlineStr">
        <is>
          <t>UNKNOWN</t>
        </is>
      </c>
      <c r="E683" t="inlineStr">
        <is>
          <t>103.0</t>
        </is>
      </c>
      <c r="F683">
        <f> 290.0 kcal/100g</f>
        <v/>
      </c>
      <c r="G683" t="inlineStr">
        <is>
          <t>Incompatible units for 'energy': product is kcal/100ml, requirement is kcal/100g</t>
        </is>
      </c>
    </row>
    <row r="684">
      <c r="A684" t="inlineStr">
        <is>
          <t>94</t>
        </is>
      </c>
      <c r="B684" t="inlineStr">
        <is>
          <t>Isosource Standard 1000 ml</t>
        </is>
      </c>
      <c r="C684" t="inlineStr">
        <is>
          <t>gluten_free</t>
        </is>
      </c>
      <c r="D684" s="7" t="inlineStr">
        <is>
          <t>PASS</t>
        </is>
      </c>
      <c r="E684" t="inlineStr">
        <is>
          <t>True</t>
        </is>
      </c>
      <c r="F684" t="inlineStr">
        <is>
          <t>True</t>
        </is>
      </c>
      <c r="G684" t="inlineStr"/>
    </row>
    <row r="685">
      <c r="A685" t="inlineStr">
        <is>
          <t>94</t>
        </is>
      </c>
      <c r="B685" t="inlineStr">
        <is>
          <t>Isosource Standard 1000 ml</t>
        </is>
      </c>
      <c r="C685" t="inlineStr">
        <is>
          <t>lactose_free</t>
        </is>
      </c>
      <c r="D685" s="7" t="inlineStr">
        <is>
          <t>PASS</t>
        </is>
      </c>
      <c r="E685" t="inlineStr">
        <is>
          <t>True</t>
        </is>
      </c>
      <c r="F685" t="inlineStr">
        <is>
          <t>True</t>
        </is>
      </c>
      <c r="G685" t="inlineStr"/>
    </row>
    <row r="686">
      <c r="A686" t="inlineStr">
        <is>
          <t>94</t>
        </is>
      </c>
      <c r="B686" t="inlineStr">
        <is>
          <t>Isosource Standard 1000 ml</t>
        </is>
      </c>
      <c r="C686" t="inlineStr">
        <is>
          <t>formulation</t>
        </is>
      </c>
      <c r="D686" s="9" t="inlineStr">
        <is>
          <t>FAIL</t>
        </is>
      </c>
      <c r="E686" t="inlineStr">
        <is>
          <t>liquid</t>
        </is>
      </c>
      <c r="F686" t="inlineStr">
        <is>
          <t>powder</t>
        </is>
      </c>
      <c r="G686" t="inlineStr">
        <is>
          <t>'liquid' != 'powder'</t>
        </is>
      </c>
    </row>
    <row r="687">
      <c r="A687" t="inlineStr">
        <is>
          <t>94</t>
        </is>
      </c>
      <c r="B687" t="inlineStr">
        <is>
          <t>Isosource Standard 1000 ml</t>
        </is>
      </c>
      <c r="C687" t="inlineStr">
        <is>
          <t>route</t>
        </is>
      </c>
      <c r="D687" s="7" t="inlineStr">
        <is>
          <t>PASS</t>
        </is>
      </c>
      <c r="E687" t="inlineStr">
        <is>
          <t>enteral</t>
        </is>
      </c>
      <c r="F687" t="inlineStr">
        <is>
          <t>enteral</t>
        </is>
      </c>
      <c r="G687" t="inlineStr"/>
    </row>
    <row r="688">
      <c r="A688" t="inlineStr">
        <is>
          <t>94</t>
        </is>
      </c>
      <c r="B688" t="inlineStr">
        <is>
          <t>Isosource Standard 1000 ml</t>
        </is>
      </c>
      <c r="C688" t="inlineStr">
        <is>
          <t>volume</t>
        </is>
      </c>
      <c r="D688" s="8" t="inlineStr">
        <is>
          <t>UNKNOWN</t>
        </is>
      </c>
      <c r="E688" t="inlineStr">
        <is>
          <t>1000.0 ml</t>
        </is>
      </c>
      <c r="F688">
        <f> 175.0 g</f>
        <v/>
      </c>
      <c r="G688" t="inlineStr">
        <is>
          <t>Not comparable: product in ml, requirement in g</t>
        </is>
      </c>
    </row>
    <row r="689">
      <c r="A689" t="inlineStr">
        <is>
          <t>94</t>
        </is>
      </c>
      <c r="B689" t="inlineStr">
        <is>
          <t>Isosource Standard Fibre 500 ml</t>
        </is>
      </c>
      <c r="C689" t="inlineStr">
        <is>
          <t>energy</t>
        </is>
      </c>
      <c r="D689" s="8" t="inlineStr">
        <is>
          <t>UNKNOWN</t>
        </is>
      </c>
      <c r="E689" t="inlineStr">
        <is>
          <t>103.0</t>
        </is>
      </c>
      <c r="F689">
        <f> 290.0 kcal/100g</f>
        <v/>
      </c>
      <c r="G689" t="inlineStr">
        <is>
          <t>Incompatible units for 'energy': product is kcal/100ml, requirement is kcal/100g</t>
        </is>
      </c>
    </row>
    <row r="690">
      <c r="A690" t="inlineStr">
        <is>
          <t>94</t>
        </is>
      </c>
      <c r="B690" t="inlineStr">
        <is>
          <t>Isosource Standard Fibre 500 ml</t>
        </is>
      </c>
      <c r="C690" t="inlineStr">
        <is>
          <t>gluten_free</t>
        </is>
      </c>
      <c r="D690" s="7" t="inlineStr">
        <is>
          <t>PASS</t>
        </is>
      </c>
      <c r="E690" t="inlineStr">
        <is>
          <t>True</t>
        </is>
      </c>
      <c r="F690" t="inlineStr">
        <is>
          <t>True</t>
        </is>
      </c>
      <c r="G690" t="inlineStr"/>
    </row>
    <row r="691">
      <c r="A691" t="inlineStr">
        <is>
          <t>94</t>
        </is>
      </c>
      <c r="B691" t="inlineStr">
        <is>
          <t>Isosource Standard Fibre 500 ml</t>
        </is>
      </c>
      <c r="C691" t="inlineStr">
        <is>
          <t>lactose_free</t>
        </is>
      </c>
      <c r="D691" s="7" t="inlineStr">
        <is>
          <t>PASS</t>
        </is>
      </c>
      <c r="E691" t="inlineStr">
        <is>
          <t>True</t>
        </is>
      </c>
      <c r="F691" t="inlineStr">
        <is>
          <t>True</t>
        </is>
      </c>
      <c r="G691" t="inlineStr"/>
    </row>
    <row r="692">
      <c r="A692" t="inlineStr">
        <is>
          <t>94</t>
        </is>
      </c>
      <c r="B692" t="inlineStr">
        <is>
          <t>Isosource Standard Fibre 500 ml</t>
        </is>
      </c>
      <c r="C692" t="inlineStr">
        <is>
          <t>formulation</t>
        </is>
      </c>
      <c r="D692" s="9" t="inlineStr">
        <is>
          <t>FAIL</t>
        </is>
      </c>
      <c r="E692" t="inlineStr">
        <is>
          <t>liquid</t>
        </is>
      </c>
      <c r="F692" t="inlineStr">
        <is>
          <t>powder</t>
        </is>
      </c>
      <c r="G692" t="inlineStr">
        <is>
          <t>'liquid' != 'powder'</t>
        </is>
      </c>
    </row>
    <row r="693">
      <c r="A693" t="inlineStr">
        <is>
          <t>94</t>
        </is>
      </c>
      <c r="B693" t="inlineStr">
        <is>
          <t>Isosource Standard Fibre 500 ml</t>
        </is>
      </c>
      <c r="C693" t="inlineStr">
        <is>
          <t>route</t>
        </is>
      </c>
      <c r="D693" s="7" t="inlineStr">
        <is>
          <t>PASS</t>
        </is>
      </c>
      <c r="E693" t="inlineStr">
        <is>
          <t>enteral</t>
        </is>
      </c>
      <c r="F693" t="inlineStr">
        <is>
          <t>enteral</t>
        </is>
      </c>
      <c r="G693" t="inlineStr"/>
    </row>
    <row r="694">
      <c r="A694" t="inlineStr">
        <is>
          <t>94</t>
        </is>
      </c>
      <c r="B694" t="inlineStr">
        <is>
          <t>Isosource Standard Fibre 500 ml</t>
        </is>
      </c>
      <c r="C694" t="inlineStr">
        <is>
          <t>volume</t>
        </is>
      </c>
      <c r="D694" s="8" t="inlineStr">
        <is>
          <t>UNKNOWN</t>
        </is>
      </c>
      <c r="E694" t="inlineStr">
        <is>
          <t>500.0 ml</t>
        </is>
      </c>
      <c r="F694">
        <f> 175.0 g</f>
        <v/>
      </c>
      <c r="G694" t="inlineStr">
        <is>
          <t>Not comparable: product in ml, requirement in g</t>
        </is>
      </c>
    </row>
    <row r="695">
      <c r="A695" t="inlineStr">
        <is>
          <t>95</t>
        </is>
      </c>
      <c r="B695" t="inlineStr">
        <is>
          <t>Resource Protein strawberry 200ml</t>
        </is>
      </c>
      <c r="C695" t="inlineStr">
        <is>
          <t>energy</t>
        </is>
      </c>
      <c r="D695" s="7" t="inlineStr">
        <is>
          <t>PASS</t>
        </is>
      </c>
      <c r="E695" t="inlineStr">
        <is>
          <t>125.0 kcal/100ml</t>
        </is>
      </c>
      <c r="F695">
        <f> 124.0 kcal/100ml</f>
        <v/>
      </c>
      <c r="G695" t="inlineStr"/>
    </row>
    <row r="696">
      <c r="A696" t="inlineStr">
        <is>
          <t>95</t>
        </is>
      </c>
      <c r="B696" t="inlineStr">
        <is>
          <t>Resource Protein strawberry 200ml</t>
        </is>
      </c>
      <c r="C696" t="inlineStr">
        <is>
          <t>protein</t>
        </is>
      </c>
      <c r="D696" s="7" t="inlineStr">
        <is>
          <t>PASS</t>
        </is>
      </c>
      <c r="E696" t="inlineStr">
        <is>
          <t>9.4 g/100ml</t>
        </is>
      </c>
      <c r="F696">
        <f> 8.8 g/100ml</f>
        <v/>
      </c>
      <c r="G696" t="inlineStr"/>
    </row>
    <row r="697">
      <c r="A697" t="inlineStr">
        <is>
          <t>95</t>
        </is>
      </c>
      <c r="B697" t="inlineStr">
        <is>
          <t>Resource Protein strawberry 200ml</t>
        </is>
      </c>
      <c r="C697" t="inlineStr">
        <is>
          <t>fat</t>
        </is>
      </c>
      <c r="D697" s="7" t="inlineStr">
        <is>
          <t>PASS</t>
        </is>
      </c>
      <c r="E697" t="inlineStr">
        <is>
          <t>3.5 g/100ml</t>
        </is>
      </c>
      <c r="F697">
        <f> 3.5 g/100ml</f>
        <v/>
      </c>
      <c r="G697" t="inlineStr"/>
    </row>
    <row r="698">
      <c r="A698" t="inlineStr">
        <is>
          <t>95</t>
        </is>
      </c>
      <c r="B698" t="inlineStr">
        <is>
          <t>Resource Protein strawberry 200ml</t>
        </is>
      </c>
      <c r="C698" t="inlineStr">
        <is>
          <t>carbohydrates</t>
        </is>
      </c>
      <c r="D698" s="7" t="inlineStr">
        <is>
          <t>PASS</t>
        </is>
      </c>
      <c r="E698" t="inlineStr">
        <is>
          <t>14.0 g/100ml</t>
        </is>
      </c>
      <c r="F698">
        <f> 14.5 g/100ml</f>
        <v/>
      </c>
      <c r="G698" t="inlineStr"/>
    </row>
    <row r="699">
      <c r="A699" t="inlineStr">
        <is>
          <t>95</t>
        </is>
      </c>
      <c r="B699" t="inlineStr">
        <is>
          <t>Resource Protein strawberry 200ml</t>
        </is>
      </c>
      <c r="C699" t="inlineStr">
        <is>
          <t>l_arginine</t>
        </is>
      </c>
      <c r="D699" s="8" t="inlineStr">
        <is>
          <t>UNKNOWN</t>
        </is>
      </c>
      <c r="E699" t="inlineStr">
        <is>
          <t>N/A</t>
        </is>
      </c>
      <c r="F699">
        <f> 1.52 g/100ml</f>
        <v/>
      </c>
      <c r="G699" t="inlineStr">
        <is>
          <t>Product has no value for 'l_arginine'</t>
        </is>
      </c>
    </row>
    <row r="700">
      <c r="A700" t="inlineStr">
        <is>
          <t>95</t>
        </is>
      </c>
      <c r="B700" t="inlineStr">
        <is>
          <t>Resource Protein strawberry 200ml</t>
        </is>
      </c>
      <c r="C700" t="inlineStr">
        <is>
          <t>formulation</t>
        </is>
      </c>
      <c r="D700" s="7" t="inlineStr">
        <is>
          <t>PASS</t>
        </is>
      </c>
      <c r="E700" t="inlineStr">
        <is>
          <t>liquid</t>
        </is>
      </c>
      <c r="F700" t="inlineStr">
        <is>
          <t>liquid</t>
        </is>
      </c>
      <c r="G700" t="inlineStr"/>
    </row>
    <row r="701">
      <c r="A701" t="inlineStr">
        <is>
          <t>95</t>
        </is>
      </c>
      <c r="B701" t="inlineStr">
        <is>
          <t>Resource Protein strawberry 200ml</t>
        </is>
      </c>
      <c r="C701" t="inlineStr">
        <is>
          <t>route</t>
        </is>
      </c>
      <c r="D701" s="7" t="inlineStr">
        <is>
          <t>PASS</t>
        </is>
      </c>
      <c r="E701" t="inlineStr">
        <is>
          <t>oral</t>
        </is>
      </c>
      <c r="F701" t="inlineStr">
        <is>
          <t>oral</t>
        </is>
      </c>
      <c r="G701" t="inlineStr"/>
    </row>
    <row r="702">
      <c r="A702" t="inlineStr">
        <is>
          <t>95</t>
        </is>
      </c>
      <c r="B702" t="inlineStr">
        <is>
          <t>Resource Protein strawberry 200ml</t>
        </is>
      </c>
      <c r="C702" t="inlineStr">
        <is>
          <t>volume</t>
        </is>
      </c>
      <c r="D702" s="7" t="inlineStr">
        <is>
          <t>PASS</t>
        </is>
      </c>
      <c r="E702" t="inlineStr">
        <is>
          <t>200.0 ml</t>
        </is>
      </c>
      <c r="F702">
        <f> 200.0 ml</f>
        <v/>
      </c>
      <c r="G702" t="inlineStr"/>
    </row>
    <row r="703">
      <c r="A703" t="inlineStr">
        <is>
          <t>95</t>
        </is>
      </c>
      <c r="B703" t="inlineStr">
        <is>
          <t>Resource Protein chocolate 200ml</t>
        </is>
      </c>
      <c r="C703" t="inlineStr">
        <is>
          <t>energy</t>
        </is>
      </c>
      <c r="D703" s="7" t="inlineStr">
        <is>
          <t>PASS</t>
        </is>
      </c>
      <c r="E703" t="inlineStr">
        <is>
          <t>125.0 kcal/100ml</t>
        </is>
      </c>
      <c r="F703">
        <f> 124.0 kcal/100ml</f>
        <v/>
      </c>
      <c r="G703" t="inlineStr"/>
    </row>
    <row r="704">
      <c r="A704" t="inlineStr">
        <is>
          <t>95</t>
        </is>
      </c>
      <c r="B704" t="inlineStr">
        <is>
          <t>Resource Protein chocolate 200ml</t>
        </is>
      </c>
      <c r="C704" t="inlineStr">
        <is>
          <t>protein</t>
        </is>
      </c>
      <c r="D704" s="7" t="inlineStr">
        <is>
          <t>PASS</t>
        </is>
      </c>
      <c r="E704" t="inlineStr">
        <is>
          <t>9.4 g/100ml</t>
        </is>
      </c>
      <c r="F704">
        <f> 8.8 g/100ml</f>
        <v/>
      </c>
      <c r="G704" t="inlineStr"/>
    </row>
    <row r="705">
      <c r="A705" t="inlineStr">
        <is>
          <t>95</t>
        </is>
      </c>
      <c r="B705" t="inlineStr">
        <is>
          <t>Resource Protein chocolate 200ml</t>
        </is>
      </c>
      <c r="C705" t="inlineStr">
        <is>
          <t>fat</t>
        </is>
      </c>
      <c r="D705" s="7" t="inlineStr">
        <is>
          <t>PASS</t>
        </is>
      </c>
      <c r="E705" t="inlineStr">
        <is>
          <t>3.4 g/100ml</t>
        </is>
      </c>
      <c r="F705">
        <f> 3.5 g/100ml</f>
        <v/>
      </c>
      <c r="G705" t="inlineStr"/>
    </row>
    <row r="706">
      <c r="A706" t="inlineStr">
        <is>
          <t>95</t>
        </is>
      </c>
      <c r="B706" t="inlineStr">
        <is>
          <t>Resource Protein chocolate 200ml</t>
        </is>
      </c>
      <c r="C706" t="inlineStr">
        <is>
          <t>carbohydrates</t>
        </is>
      </c>
      <c r="D706" s="7" t="inlineStr">
        <is>
          <t>PASS</t>
        </is>
      </c>
      <c r="E706" t="inlineStr">
        <is>
          <t>14.0 g/100ml</t>
        </is>
      </c>
      <c r="F706">
        <f> 14.5 g/100ml</f>
        <v/>
      </c>
      <c r="G706" t="inlineStr"/>
    </row>
    <row r="707">
      <c r="A707" t="inlineStr">
        <is>
          <t>95</t>
        </is>
      </c>
      <c r="B707" t="inlineStr">
        <is>
          <t>Resource Protein chocolate 200ml</t>
        </is>
      </c>
      <c r="C707" t="inlineStr">
        <is>
          <t>l_arginine</t>
        </is>
      </c>
      <c r="D707" s="8" t="inlineStr">
        <is>
          <t>UNKNOWN</t>
        </is>
      </c>
      <c r="E707" t="inlineStr">
        <is>
          <t>N/A</t>
        </is>
      </c>
      <c r="F707">
        <f> 1.52 g/100ml</f>
        <v/>
      </c>
      <c r="G707" t="inlineStr">
        <is>
          <t>Product has no value for 'l_arginine'</t>
        </is>
      </c>
    </row>
    <row r="708">
      <c r="A708" t="inlineStr">
        <is>
          <t>95</t>
        </is>
      </c>
      <c r="B708" t="inlineStr">
        <is>
          <t>Resource Protein chocolate 200ml</t>
        </is>
      </c>
      <c r="C708" t="inlineStr">
        <is>
          <t>formulation</t>
        </is>
      </c>
      <c r="D708" s="7" t="inlineStr">
        <is>
          <t>PASS</t>
        </is>
      </c>
      <c r="E708" t="inlineStr">
        <is>
          <t>liquid</t>
        </is>
      </c>
      <c r="F708" t="inlineStr">
        <is>
          <t>liquid</t>
        </is>
      </c>
      <c r="G708" t="inlineStr"/>
    </row>
    <row r="709">
      <c r="A709" t="inlineStr">
        <is>
          <t>95</t>
        </is>
      </c>
      <c r="B709" t="inlineStr">
        <is>
          <t>Resource Protein chocolate 200ml</t>
        </is>
      </c>
      <c r="C709" t="inlineStr">
        <is>
          <t>route</t>
        </is>
      </c>
      <c r="D709" s="7" t="inlineStr">
        <is>
          <t>PASS</t>
        </is>
      </c>
      <c r="E709" t="inlineStr">
        <is>
          <t>oral</t>
        </is>
      </c>
      <c r="F709" t="inlineStr">
        <is>
          <t>oral</t>
        </is>
      </c>
      <c r="G709" t="inlineStr"/>
    </row>
    <row r="710">
      <c r="A710" t="inlineStr">
        <is>
          <t>95</t>
        </is>
      </c>
      <c r="B710" t="inlineStr">
        <is>
          <t>Resource Protein chocolate 200ml</t>
        </is>
      </c>
      <c r="C710" t="inlineStr">
        <is>
          <t>volume</t>
        </is>
      </c>
      <c r="D710" s="7" t="inlineStr">
        <is>
          <t>PASS</t>
        </is>
      </c>
      <c r="E710" t="inlineStr">
        <is>
          <t>200.0 ml</t>
        </is>
      </c>
      <c r="F710">
        <f> 200.0 ml</f>
        <v/>
      </c>
      <c r="G710" t="inlineStr"/>
    </row>
    <row r="711">
      <c r="A711" t="inlineStr">
        <is>
          <t>95</t>
        </is>
      </c>
      <c r="B711" t="inlineStr">
        <is>
          <t>Resource Diabet Plus vanilla 200ml</t>
        </is>
      </c>
      <c r="C711" t="inlineStr">
        <is>
          <t>energy</t>
        </is>
      </c>
      <c r="D711" s="9" t="inlineStr">
        <is>
          <t>FAIL</t>
        </is>
      </c>
      <c r="E711" t="inlineStr">
        <is>
          <t>160.0 kcal/100ml</t>
        </is>
      </c>
      <c r="F711">
        <f> 124.0 kcal/100ml</f>
        <v/>
      </c>
      <c r="G711" t="inlineStr">
        <is>
          <t>160.0 does not satisfy = 124.0</t>
        </is>
      </c>
    </row>
    <row r="712">
      <c r="A712" t="inlineStr">
        <is>
          <t>95</t>
        </is>
      </c>
      <c r="B712" t="inlineStr">
        <is>
          <t>Resource Diabet Plus vanilla 200ml</t>
        </is>
      </c>
      <c r="C712" t="inlineStr">
        <is>
          <t>protein</t>
        </is>
      </c>
      <c r="D712" s="7" t="inlineStr">
        <is>
          <t>PASS</t>
        </is>
      </c>
      <c r="E712" t="inlineStr">
        <is>
          <t>9.0 g/100ml</t>
        </is>
      </c>
      <c r="F712">
        <f> 8.8 g/100ml</f>
        <v/>
      </c>
      <c r="G712" t="inlineStr"/>
    </row>
    <row r="713">
      <c r="A713" t="inlineStr">
        <is>
          <t>95</t>
        </is>
      </c>
      <c r="B713" t="inlineStr">
        <is>
          <t>Resource Diabet Plus vanilla 200ml</t>
        </is>
      </c>
      <c r="C713" t="inlineStr">
        <is>
          <t>fat</t>
        </is>
      </c>
      <c r="D713" s="9" t="inlineStr">
        <is>
          <t>FAIL</t>
        </is>
      </c>
      <c r="E713" t="inlineStr">
        <is>
          <t>6.3 g/100ml</t>
        </is>
      </c>
      <c r="F713">
        <f> 3.5 g/100ml</f>
        <v/>
      </c>
      <c r="G713" t="inlineStr">
        <is>
          <t>6.3 does not satisfy = 3.5</t>
        </is>
      </c>
    </row>
    <row r="714">
      <c r="A714" t="inlineStr">
        <is>
          <t>95</t>
        </is>
      </c>
      <c r="B714" t="inlineStr">
        <is>
          <t>Resource Diabet Plus vanilla 200ml</t>
        </is>
      </c>
      <c r="C714" t="inlineStr">
        <is>
          <t>carbohydrates</t>
        </is>
      </c>
      <c r="D714" s="7" t="inlineStr">
        <is>
          <t>PASS</t>
        </is>
      </c>
      <c r="E714" t="inlineStr">
        <is>
          <t>15.7 g/100ml</t>
        </is>
      </c>
      <c r="F714">
        <f> 14.5 g/100ml</f>
        <v/>
      </c>
      <c r="G714" t="inlineStr"/>
    </row>
    <row r="715">
      <c r="A715" t="inlineStr">
        <is>
          <t>95</t>
        </is>
      </c>
      <c r="B715" t="inlineStr">
        <is>
          <t>Resource Diabet Plus vanilla 200ml</t>
        </is>
      </c>
      <c r="C715" t="inlineStr">
        <is>
          <t>l_arginine</t>
        </is>
      </c>
      <c r="D715" s="8" t="inlineStr">
        <is>
          <t>UNKNOWN</t>
        </is>
      </c>
      <c r="E715" t="inlineStr">
        <is>
          <t>N/A</t>
        </is>
      </c>
      <c r="F715">
        <f> 1.52 g/100ml</f>
        <v/>
      </c>
      <c r="G715" t="inlineStr">
        <is>
          <t>Product has no value for 'l_arginine'</t>
        </is>
      </c>
    </row>
    <row r="716">
      <c r="A716" t="inlineStr">
        <is>
          <t>95</t>
        </is>
      </c>
      <c r="B716" t="inlineStr">
        <is>
          <t>Resource Diabet Plus vanilla 200ml</t>
        </is>
      </c>
      <c r="C716" t="inlineStr">
        <is>
          <t>formulation</t>
        </is>
      </c>
      <c r="D716" s="7" t="inlineStr">
        <is>
          <t>PASS</t>
        </is>
      </c>
      <c r="E716" t="inlineStr">
        <is>
          <t>liquid</t>
        </is>
      </c>
      <c r="F716" t="inlineStr">
        <is>
          <t>liquid</t>
        </is>
      </c>
      <c r="G716" t="inlineStr"/>
    </row>
    <row r="717">
      <c r="A717" t="inlineStr">
        <is>
          <t>95</t>
        </is>
      </c>
      <c r="B717" t="inlineStr">
        <is>
          <t>Resource Diabet Plus vanilla 200ml</t>
        </is>
      </c>
      <c r="C717" t="inlineStr">
        <is>
          <t>route</t>
        </is>
      </c>
      <c r="D717" s="7" t="inlineStr">
        <is>
          <t>PASS</t>
        </is>
      </c>
      <c r="E717" t="inlineStr">
        <is>
          <t>oral</t>
        </is>
      </c>
      <c r="F717" t="inlineStr">
        <is>
          <t>oral</t>
        </is>
      </c>
      <c r="G717" t="inlineStr"/>
    </row>
    <row r="718">
      <c r="A718" t="inlineStr">
        <is>
          <t>95</t>
        </is>
      </c>
      <c r="B718" t="inlineStr">
        <is>
          <t>Resource Diabet Plus vanilla 200ml</t>
        </is>
      </c>
      <c r="C718" t="inlineStr">
        <is>
          <t>volume</t>
        </is>
      </c>
      <c r="D718" s="7" t="inlineStr">
        <is>
          <t>PASS</t>
        </is>
      </c>
      <c r="E718" t="inlineStr">
        <is>
          <t>200.0 ml</t>
        </is>
      </c>
      <c r="F718">
        <f> 200.0 ml</f>
        <v/>
      </c>
      <c r="G718" t="inlineStr"/>
    </row>
    <row r="719">
      <c r="A719" t="inlineStr">
        <is>
          <t>96</t>
        </is>
      </c>
      <c r="B719" t="inlineStr">
        <is>
          <t>Oral Impact vanilla 237ml</t>
        </is>
      </c>
      <c r="C719" t="inlineStr">
        <is>
          <t>energy</t>
        </is>
      </c>
      <c r="D719" s="7" t="inlineStr">
        <is>
          <t>PASS</t>
        </is>
      </c>
      <c r="E719" t="inlineStr">
        <is>
          <t>144.0 kcal/100ml</t>
        </is>
      </c>
      <c r="F719">
        <f> 144.0 kcal/100ml</f>
        <v/>
      </c>
      <c r="G719" t="inlineStr"/>
    </row>
    <row r="720">
      <c r="A720" t="inlineStr">
        <is>
          <t>96</t>
        </is>
      </c>
      <c r="B720" t="inlineStr">
        <is>
          <t>Oral Impact vanilla 237ml</t>
        </is>
      </c>
      <c r="C720" t="inlineStr">
        <is>
          <t>protein</t>
        </is>
      </c>
      <c r="D720" s="7" t="inlineStr">
        <is>
          <t>PASS</t>
        </is>
      </c>
      <c r="E720" t="inlineStr">
        <is>
          <t>7.6 g/100ml</t>
        </is>
      </c>
      <c r="F720">
        <f> 7.6 g/100ml</f>
        <v/>
      </c>
      <c r="G720" t="inlineStr"/>
    </row>
    <row r="721">
      <c r="A721" t="inlineStr">
        <is>
          <t>96</t>
        </is>
      </c>
      <c r="B721" t="inlineStr">
        <is>
          <t>Oral Impact vanilla 237ml</t>
        </is>
      </c>
      <c r="C721" t="inlineStr">
        <is>
          <t>fat</t>
        </is>
      </c>
      <c r="D721" s="7" t="inlineStr">
        <is>
          <t>PASS</t>
        </is>
      </c>
      <c r="E721" t="inlineStr">
        <is>
          <t>3.9 g/100ml</t>
        </is>
      </c>
      <c r="F721">
        <f> 3.9 g/100ml</f>
        <v/>
      </c>
      <c r="G721" t="inlineStr"/>
    </row>
    <row r="722">
      <c r="A722" t="inlineStr">
        <is>
          <t>96</t>
        </is>
      </c>
      <c r="B722" t="inlineStr">
        <is>
          <t>Oral Impact vanilla 237ml</t>
        </is>
      </c>
      <c r="C722" t="inlineStr">
        <is>
          <t>carbohydrates</t>
        </is>
      </c>
      <c r="D722" s="7" t="inlineStr">
        <is>
          <t>PASS</t>
        </is>
      </c>
      <c r="E722" t="inlineStr">
        <is>
          <t>18.9 g/100ml</t>
        </is>
      </c>
      <c r="F722">
        <f> 18.9 g/100ml</f>
        <v/>
      </c>
      <c r="G722" t="inlineStr"/>
    </row>
    <row r="723">
      <c r="A723" t="inlineStr">
        <is>
          <t>96</t>
        </is>
      </c>
      <c r="B723" t="inlineStr">
        <is>
          <t>Oral Impact vanilla 237ml</t>
        </is>
      </c>
      <c r="C723" t="inlineStr">
        <is>
          <t>l_arginine</t>
        </is>
      </c>
      <c r="D723" s="7" t="inlineStr">
        <is>
          <t>PASS</t>
        </is>
      </c>
      <c r="E723" t="inlineStr">
        <is>
          <t>1.8 g/100ml</t>
        </is>
      </c>
      <c r="F723">
        <f> 1.8 g/100ml</f>
        <v/>
      </c>
      <c r="G723" t="inlineStr"/>
    </row>
    <row r="724">
      <c r="A724" t="inlineStr">
        <is>
          <t>96</t>
        </is>
      </c>
      <c r="B724" t="inlineStr">
        <is>
          <t>Oral Impact vanilla 237ml</t>
        </is>
      </c>
      <c r="C724" t="inlineStr">
        <is>
          <t>formulation</t>
        </is>
      </c>
      <c r="D724" s="7" t="inlineStr">
        <is>
          <t>PASS</t>
        </is>
      </c>
      <c r="E724" t="inlineStr">
        <is>
          <t>liquid</t>
        </is>
      </c>
      <c r="F724" t="inlineStr">
        <is>
          <t>liquid</t>
        </is>
      </c>
      <c r="G724" t="inlineStr"/>
    </row>
    <row r="725">
      <c r="A725" t="inlineStr">
        <is>
          <t>96</t>
        </is>
      </c>
      <c r="B725" t="inlineStr">
        <is>
          <t>Oral Impact vanilla 237ml</t>
        </is>
      </c>
      <c r="C725" t="inlineStr">
        <is>
          <t>route</t>
        </is>
      </c>
      <c r="D725" s="7" t="inlineStr">
        <is>
          <t>PASS</t>
        </is>
      </c>
      <c r="E725" t="inlineStr">
        <is>
          <t>oral</t>
        </is>
      </c>
      <c r="F725" t="inlineStr">
        <is>
          <t>oral</t>
        </is>
      </c>
      <c r="G725" t="inlineStr"/>
    </row>
    <row r="726">
      <c r="A726" t="inlineStr">
        <is>
          <t>96</t>
        </is>
      </c>
      <c r="B726" t="inlineStr">
        <is>
          <t>Oral Impact vanilla 237ml</t>
        </is>
      </c>
      <c r="C726" t="inlineStr">
        <is>
          <t>volume</t>
        </is>
      </c>
      <c r="D726" s="7" t="inlineStr">
        <is>
          <t>PASS</t>
        </is>
      </c>
      <c r="E726" t="inlineStr">
        <is>
          <t>237.0 ml</t>
        </is>
      </c>
      <c r="F726">
        <f> 237.0 ml</f>
        <v/>
      </c>
      <c r="G726" t="inlineStr"/>
    </row>
    <row r="727">
      <c r="A727" t="inlineStr">
        <is>
          <t>96</t>
        </is>
      </c>
      <c r="B727" t="inlineStr">
        <is>
          <t>Oral Impact tropical 237ml</t>
        </is>
      </c>
      <c r="C727" t="inlineStr">
        <is>
          <t>energy</t>
        </is>
      </c>
      <c r="D727" s="7" t="inlineStr">
        <is>
          <t>PASS</t>
        </is>
      </c>
      <c r="E727" t="inlineStr">
        <is>
          <t>144.0 kcal/100ml</t>
        </is>
      </c>
      <c r="F727">
        <f> 144.0 kcal/100ml</f>
        <v/>
      </c>
      <c r="G727" t="inlineStr"/>
    </row>
    <row r="728">
      <c r="A728" t="inlineStr">
        <is>
          <t>96</t>
        </is>
      </c>
      <c r="B728" t="inlineStr">
        <is>
          <t>Oral Impact tropical 237ml</t>
        </is>
      </c>
      <c r="C728" t="inlineStr">
        <is>
          <t>protein</t>
        </is>
      </c>
      <c r="D728" s="7" t="inlineStr">
        <is>
          <t>PASS</t>
        </is>
      </c>
      <c r="E728" t="inlineStr">
        <is>
          <t>7.6 g/100ml</t>
        </is>
      </c>
      <c r="F728">
        <f> 7.6 g/100ml</f>
        <v/>
      </c>
      <c r="G728" t="inlineStr"/>
    </row>
    <row r="729">
      <c r="A729" t="inlineStr">
        <is>
          <t>96</t>
        </is>
      </c>
      <c r="B729" t="inlineStr">
        <is>
          <t>Oral Impact tropical 237ml</t>
        </is>
      </c>
      <c r="C729" t="inlineStr">
        <is>
          <t>fat</t>
        </is>
      </c>
      <c r="D729" s="7" t="inlineStr">
        <is>
          <t>PASS</t>
        </is>
      </c>
      <c r="E729" t="inlineStr">
        <is>
          <t>3.9 g/100ml</t>
        </is>
      </c>
      <c r="F729">
        <f> 3.9 g/100ml</f>
        <v/>
      </c>
      <c r="G729" t="inlineStr"/>
    </row>
    <row r="730">
      <c r="A730" t="inlineStr">
        <is>
          <t>96</t>
        </is>
      </c>
      <c r="B730" t="inlineStr">
        <is>
          <t>Oral Impact tropical 237ml</t>
        </is>
      </c>
      <c r="C730" t="inlineStr">
        <is>
          <t>carbohydrates</t>
        </is>
      </c>
      <c r="D730" s="7" t="inlineStr">
        <is>
          <t>PASS</t>
        </is>
      </c>
      <c r="E730" t="inlineStr">
        <is>
          <t>18.9 g/100ml</t>
        </is>
      </c>
      <c r="F730">
        <f> 18.9 g/100ml</f>
        <v/>
      </c>
      <c r="G730" t="inlineStr"/>
    </row>
    <row r="731">
      <c r="A731" t="inlineStr">
        <is>
          <t>96</t>
        </is>
      </c>
      <c r="B731" t="inlineStr">
        <is>
          <t>Oral Impact tropical 237ml</t>
        </is>
      </c>
      <c r="C731" t="inlineStr">
        <is>
          <t>l_arginine</t>
        </is>
      </c>
      <c r="D731" s="7" t="inlineStr">
        <is>
          <t>PASS</t>
        </is>
      </c>
      <c r="E731" t="inlineStr">
        <is>
          <t>1.8 g/100ml</t>
        </is>
      </c>
      <c r="F731">
        <f> 1.8 g/100ml</f>
        <v/>
      </c>
      <c r="G731" t="inlineStr"/>
    </row>
    <row r="732">
      <c r="A732" t="inlineStr">
        <is>
          <t>96</t>
        </is>
      </c>
      <c r="B732" t="inlineStr">
        <is>
          <t>Oral Impact tropical 237ml</t>
        </is>
      </c>
      <c r="C732" t="inlineStr">
        <is>
          <t>formulation</t>
        </is>
      </c>
      <c r="D732" s="7" t="inlineStr">
        <is>
          <t>PASS</t>
        </is>
      </c>
      <c r="E732" t="inlineStr">
        <is>
          <t>liquid</t>
        </is>
      </c>
      <c r="F732" t="inlineStr">
        <is>
          <t>liquid</t>
        </is>
      </c>
      <c r="G732" t="inlineStr"/>
    </row>
    <row r="733">
      <c r="A733" t="inlineStr">
        <is>
          <t>96</t>
        </is>
      </c>
      <c r="B733" t="inlineStr">
        <is>
          <t>Oral Impact tropical 237ml</t>
        </is>
      </c>
      <c r="C733" t="inlineStr">
        <is>
          <t>route</t>
        </is>
      </c>
      <c r="D733" s="7" t="inlineStr">
        <is>
          <t>PASS</t>
        </is>
      </c>
      <c r="E733" t="inlineStr">
        <is>
          <t>oral</t>
        </is>
      </c>
      <c r="F733" t="inlineStr">
        <is>
          <t>oral</t>
        </is>
      </c>
      <c r="G733" t="inlineStr"/>
    </row>
    <row r="734">
      <c r="A734" t="inlineStr">
        <is>
          <t>96</t>
        </is>
      </c>
      <c r="B734" t="inlineStr">
        <is>
          <t>Oral Impact tropical 237ml</t>
        </is>
      </c>
      <c r="C734" t="inlineStr">
        <is>
          <t>volume</t>
        </is>
      </c>
      <c r="D734" s="7" t="inlineStr">
        <is>
          <t>PASS</t>
        </is>
      </c>
      <c r="E734" t="inlineStr">
        <is>
          <t>237.0 ml</t>
        </is>
      </c>
      <c r="F734">
        <f> 237.0 ml</f>
        <v/>
      </c>
      <c r="G734" t="inlineStr"/>
    </row>
    <row r="735">
      <c r="A735" t="inlineStr">
        <is>
          <t>96</t>
        </is>
      </c>
      <c r="B735" t="inlineStr">
        <is>
          <t>Resource Junior chocolate 200ml</t>
        </is>
      </c>
      <c r="C735" t="inlineStr">
        <is>
          <t>energy</t>
        </is>
      </c>
      <c r="D735" s="7" t="inlineStr">
        <is>
          <t>PASS</t>
        </is>
      </c>
      <c r="E735" t="inlineStr">
        <is>
          <t>153.0 kcal/100ml</t>
        </is>
      </c>
      <c r="F735">
        <f> 144.0 kcal/100ml</f>
        <v/>
      </c>
      <c r="G735" t="inlineStr"/>
    </row>
    <row r="736">
      <c r="A736" t="inlineStr">
        <is>
          <t>96</t>
        </is>
      </c>
      <c r="B736" t="inlineStr">
        <is>
          <t>Resource Junior chocolate 200ml</t>
        </is>
      </c>
      <c r="C736" t="inlineStr">
        <is>
          <t>protein</t>
        </is>
      </c>
      <c r="D736" s="9" t="inlineStr">
        <is>
          <t>FAIL</t>
        </is>
      </c>
      <c r="E736" t="inlineStr">
        <is>
          <t>3.0 g/100ml</t>
        </is>
      </c>
      <c r="F736">
        <f> 7.6 g/100ml</f>
        <v/>
      </c>
      <c r="G736" t="inlineStr">
        <is>
          <t>3.0 does not satisfy = 7.6</t>
        </is>
      </c>
    </row>
    <row r="737">
      <c r="A737" t="inlineStr">
        <is>
          <t>96</t>
        </is>
      </c>
      <c r="B737" t="inlineStr">
        <is>
          <t>Resource Junior chocolate 200ml</t>
        </is>
      </c>
      <c r="C737" t="inlineStr">
        <is>
          <t>fat</t>
        </is>
      </c>
      <c r="D737" s="9" t="inlineStr">
        <is>
          <t>FAIL</t>
        </is>
      </c>
      <c r="E737" t="inlineStr">
        <is>
          <t>6.5 g/100ml</t>
        </is>
      </c>
      <c r="F737">
        <f> 3.9 g/100ml</f>
        <v/>
      </c>
      <c r="G737" t="inlineStr">
        <is>
          <t>6.5 does not satisfy = 3.9</t>
        </is>
      </c>
    </row>
    <row r="738">
      <c r="A738" t="inlineStr">
        <is>
          <t>96</t>
        </is>
      </c>
      <c r="B738" t="inlineStr">
        <is>
          <t>Resource Junior chocolate 200ml</t>
        </is>
      </c>
      <c r="C738" t="inlineStr">
        <is>
          <t>carbohydrates</t>
        </is>
      </c>
      <c r="D738" s="9" t="inlineStr">
        <is>
          <t>FAIL</t>
        </is>
      </c>
      <c r="E738" t="inlineStr">
        <is>
          <t>21.0 g/100ml</t>
        </is>
      </c>
      <c r="F738">
        <f> 18.9 g/100ml</f>
        <v/>
      </c>
      <c r="G738" t="inlineStr">
        <is>
          <t>21.0 does not satisfy = 18.9</t>
        </is>
      </c>
    </row>
    <row r="739">
      <c r="A739" t="inlineStr">
        <is>
          <t>96</t>
        </is>
      </c>
      <c r="B739" t="inlineStr">
        <is>
          <t>Resource Junior chocolate 200ml</t>
        </is>
      </c>
      <c r="C739" t="inlineStr">
        <is>
          <t>l_arginine</t>
        </is>
      </c>
      <c r="D739" s="8" t="inlineStr">
        <is>
          <t>UNKNOWN</t>
        </is>
      </c>
      <c r="E739" t="inlineStr">
        <is>
          <t>N/A</t>
        </is>
      </c>
      <c r="F739">
        <f> 1.8 g/100ml</f>
        <v/>
      </c>
      <c r="G739" t="inlineStr">
        <is>
          <t>Product has no value for 'l_arginine'</t>
        </is>
      </c>
    </row>
    <row r="740">
      <c r="A740" t="inlineStr">
        <is>
          <t>96</t>
        </is>
      </c>
      <c r="B740" t="inlineStr">
        <is>
          <t>Resource Junior chocolate 200ml</t>
        </is>
      </c>
      <c r="C740" t="inlineStr">
        <is>
          <t>formulation</t>
        </is>
      </c>
      <c r="D740" s="7" t="inlineStr">
        <is>
          <t>PASS</t>
        </is>
      </c>
      <c r="E740" t="inlineStr">
        <is>
          <t>liquid</t>
        </is>
      </c>
      <c r="F740" t="inlineStr">
        <is>
          <t>liquid</t>
        </is>
      </c>
      <c r="G740" t="inlineStr"/>
    </row>
    <row r="741">
      <c r="A741" t="inlineStr">
        <is>
          <t>96</t>
        </is>
      </c>
      <c r="B741" t="inlineStr">
        <is>
          <t>Resource Junior chocolate 200ml</t>
        </is>
      </c>
      <c r="C741" t="inlineStr">
        <is>
          <t>route</t>
        </is>
      </c>
      <c r="D741" s="7" t="inlineStr">
        <is>
          <t>PASS</t>
        </is>
      </c>
      <c r="E741" t="inlineStr">
        <is>
          <t>oral</t>
        </is>
      </c>
      <c r="F741" t="inlineStr">
        <is>
          <t>oral</t>
        </is>
      </c>
      <c r="G741" t="inlineStr"/>
    </row>
    <row r="742">
      <c r="A742" t="inlineStr">
        <is>
          <t>96</t>
        </is>
      </c>
      <c r="B742" t="inlineStr">
        <is>
          <t>Resource Junior chocolate 200ml</t>
        </is>
      </c>
      <c r="C742" t="inlineStr">
        <is>
          <t>volume</t>
        </is>
      </c>
      <c r="D742" s="9" t="inlineStr">
        <is>
          <t>FAIL</t>
        </is>
      </c>
      <c r="E742" t="inlineStr">
        <is>
          <t>200.0 ml</t>
        </is>
      </c>
      <c r="F742">
        <f> 237.0 ml</f>
        <v/>
      </c>
      <c r="G742" t="inlineStr">
        <is>
          <t>200.0 ml != 237.0 ml</t>
        </is>
      </c>
    </row>
    <row r="743">
      <c r="A743" t="inlineStr">
        <is>
          <t>97</t>
        </is>
      </c>
      <c r="B743" t="inlineStr">
        <is>
          <t>Resource 2.0 vanilla 200ml</t>
        </is>
      </c>
      <c r="C743" t="inlineStr">
        <is>
          <t>energy</t>
        </is>
      </c>
      <c r="D743" s="9" t="inlineStr">
        <is>
          <t>FAIL</t>
        </is>
      </c>
      <c r="E743" t="inlineStr">
        <is>
          <t>200.0 kcal/100ml</t>
        </is>
      </c>
      <c r="F743">
        <f> 240.0 kcal/100ml</f>
        <v/>
      </c>
      <c r="G743" t="inlineStr">
        <is>
          <t>200.0 does not satisfy = 240.0</t>
        </is>
      </c>
    </row>
    <row r="744">
      <c r="A744" t="inlineStr">
        <is>
          <t>97</t>
        </is>
      </c>
      <c r="B744" t="inlineStr">
        <is>
          <t>Resource 2.0 vanilla 200ml</t>
        </is>
      </c>
      <c r="C744" t="inlineStr">
        <is>
          <t>protein</t>
        </is>
      </c>
      <c r="D744" s="7" t="inlineStr">
        <is>
          <t>PASS</t>
        </is>
      </c>
      <c r="E744" t="inlineStr">
        <is>
          <t>9.0 g/100ml</t>
        </is>
      </c>
      <c r="F744">
        <f> 9.6 g/100ml</f>
        <v/>
      </c>
      <c r="G744" t="inlineStr"/>
    </row>
    <row r="745">
      <c r="A745" t="inlineStr">
        <is>
          <t>97</t>
        </is>
      </c>
      <c r="B745" t="inlineStr">
        <is>
          <t>Resource 2.0 vanilla 200ml</t>
        </is>
      </c>
      <c r="C745" t="inlineStr">
        <is>
          <t>fat</t>
        </is>
      </c>
      <c r="D745" s="7" t="inlineStr">
        <is>
          <t>PASS</t>
        </is>
      </c>
      <c r="E745" t="inlineStr">
        <is>
          <t>8.7 g/100ml</t>
        </is>
      </c>
      <c r="F745">
        <f> 9.3 g/100ml</f>
        <v/>
      </c>
      <c r="G745" t="inlineStr"/>
    </row>
    <row r="746">
      <c r="A746" t="inlineStr">
        <is>
          <t>97</t>
        </is>
      </c>
      <c r="B746" t="inlineStr">
        <is>
          <t>Resource 2.0 vanilla 200ml</t>
        </is>
      </c>
      <c r="C746" t="inlineStr">
        <is>
          <t>carbohydrates</t>
        </is>
      </c>
      <c r="D746" s="9" t="inlineStr">
        <is>
          <t>FAIL</t>
        </is>
      </c>
      <c r="E746" t="inlineStr">
        <is>
          <t>21.4 g/100ml</t>
        </is>
      </c>
      <c r="F746">
        <f> 29.68 g/100ml</f>
        <v/>
      </c>
      <c r="G746" t="inlineStr">
        <is>
          <t>21.4 does not satisfy = 29.68</t>
        </is>
      </c>
    </row>
    <row r="747">
      <c r="A747" t="inlineStr">
        <is>
          <t>97</t>
        </is>
      </c>
      <c r="B747" t="inlineStr">
        <is>
          <t>Resource 2.0 vanilla 200ml</t>
        </is>
      </c>
      <c r="C747" t="inlineStr">
        <is>
          <t>contains_fiber</t>
        </is>
      </c>
      <c r="D747" s="7" t="inlineStr">
        <is>
          <t>PASS</t>
        </is>
      </c>
      <c r="E747" t="inlineStr">
        <is>
          <t>fiber=0.0 g/100ml</t>
        </is>
      </c>
      <c r="F747" t="inlineStr">
        <is>
          <t>no fiber</t>
        </is>
      </c>
      <c r="G747" t="inlineStr"/>
    </row>
    <row r="748">
      <c r="A748" t="inlineStr">
        <is>
          <t>97</t>
        </is>
      </c>
      <c r="B748" t="inlineStr">
        <is>
          <t>Resource 2.0 vanilla 200ml</t>
        </is>
      </c>
      <c r="C748" t="inlineStr">
        <is>
          <t>formulation</t>
        </is>
      </c>
      <c r="D748" s="7" t="inlineStr">
        <is>
          <t>PASS</t>
        </is>
      </c>
      <c r="E748" t="inlineStr">
        <is>
          <t>liquid</t>
        </is>
      </c>
      <c r="F748" t="inlineStr">
        <is>
          <t>liquid</t>
        </is>
      </c>
      <c r="G748" t="inlineStr"/>
    </row>
    <row r="749">
      <c r="A749" t="inlineStr">
        <is>
          <t>97</t>
        </is>
      </c>
      <c r="B749" t="inlineStr">
        <is>
          <t>Resource 2.0 vanilla 200ml</t>
        </is>
      </c>
      <c r="C749" t="inlineStr">
        <is>
          <t>route</t>
        </is>
      </c>
      <c r="D749" s="7" t="inlineStr">
        <is>
          <t>PASS</t>
        </is>
      </c>
      <c r="E749" t="inlineStr">
        <is>
          <t>oral</t>
        </is>
      </c>
      <c r="F749" t="inlineStr">
        <is>
          <t>oral</t>
        </is>
      </c>
      <c r="G749" t="inlineStr"/>
    </row>
    <row r="750">
      <c r="A750" t="inlineStr">
        <is>
          <t>97</t>
        </is>
      </c>
      <c r="B750" t="inlineStr">
        <is>
          <t>Resource 2.0 vanilla 200ml</t>
        </is>
      </c>
      <c r="C750" t="inlineStr">
        <is>
          <t>volume</t>
        </is>
      </c>
      <c r="D750" s="9" t="inlineStr">
        <is>
          <t>FAIL</t>
        </is>
      </c>
      <c r="E750" t="inlineStr">
        <is>
          <t>200.0 ml</t>
        </is>
      </c>
      <c r="F750">
        <f> 125.0 ml</f>
        <v/>
      </c>
      <c r="G750" t="inlineStr">
        <is>
          <t>200.0 ml != 125.0 ml</t>
        </is>
      </c>
    </row>
    <row r="751">
      <c r="A751" t="inlineStr">
        <is>
          <t>97</t>
        </is>
      </c>
      <c r="B751" t="inlineStr">
        <is>
          <t>Resource 2.0 apricot 200ml</t>
        </is>
      </c>
      <c r="C751" t="inlineStr">
        <is>
          <t>energy</t>
        </is>
      </c>
      <c r="D751" s="9" t="inlineStr">
        <is>
          <t>FAIL</t>
        </is>
      </c>
      <c r="E751" t="inlineStr">
        <is>
          <t>200.0 kcal/100ml</t>
        </is>
      </c>
      <c r="F751">
        <f> 240.0 kcal/100ml</f>
        <v/>
      </c>
      <c r="G751" t="inlineStr">
        <is>
          <t>200.0 does not satisfy = 240.0</t>
        </is>
      </c>
    </row>
    <row r="752">
      <c r="A752" t="inlineStr">
        <is>
          <t>97</t>
        </is>
      </c>
      <c r="B752" t="inlineStr">
        <is>
          <t>Resource 2.0 apricot 200ml</t>
        </is>
      </c>
      <c r="C752" t="inlineStr">
        <is>
          <t>protein</t>
        </is>
      </c>
      <c r="D752" s="7" t="inlineStr">
        <is>
          <t>PASS</t>
        </is>
      </c>
      <c r="E752" t="inlineStr">
        <is>
          <t>9.0 g/100ml</t>
        </is>
      </c>
      <c r="F752">
        <f> 9.6 g/100ml</f>
        <v/>
      </c>
      <c r="G752" t="inlineStr"/>
    </row>
    <row r="753">
      <c r="A753" t="inlineStr">
        <is>
          <t>97</t>
        </is>
      </c>
      <c r="B753" t="inlineStr">
        <is>
          <t>Resource 2.0 apricot 200ml</t>
        </is>
      </c>
      <c r="C753" t="inlineStr">
        <is>
          <t>fat</t>
        </is>
      </c>
      <c r="D753" s="7" t="inlineStr">
        <is>
          <t>PASS</t>
        </is>
      </c>
      <c r="E753" t="inlineStr">
        <is>
          <t>8.7 g/100ml</t>
        </is>
      </c>
      <c r="F753">
        <f> 9.3 g/100ml</f>
        <v/>
      </c>
      <c r="G753" t="inlineStr"/>
    </row>
    <row r="754">
      <c r="A754" t="inlineStr">
        <is>
          <t>97</t>
        </is>
      </c>
      <c r="B754" t="inlineStr">
        <is>
          <t>Resource 2.0 apricot 200ml</t>
        </is>
      </c>
      <c r="C754" t="inlineStr">
        <is>
          <t>carbohydrates</t>
        </is>
      </c>
      <c r="D754" s="9" t="inlineStr">
        <is>
          <t>FAIL</t>
        </is>
      </c>
      <c r="E754" t="inlineStr">
        <is>
          <t>21.4 g/100ml</t>
        </is>
      </c>
      <c r="F754">
        <f> 29.68 g/100ml</f>
        <v/>
      </c>
      <c r="G754" t="inlineStr">
        <is>
          <t>21.4 does not satisfy = 29.68</t>
        </is>
      </c>
    </row>
    <row r="755">
      <c r="A755" t="inlineStr">
        <is>
          <t>97</t>
        </is>
      </c>
      <c r="B755" t="inlineStr">
        <is>
          <t>Resource 2.0 apricot 200ml</t>
        </is>
      </c>
      <c r="C755" t="inlineStr">
        <is>
          <t>contains_fiber</t>
        </is>
      </c>
      <c r="D755" s="7" t="inlineStr">
        <is>
          <t>PASS</t>
        </is>
      </c>
      <c r="E755" t="inlineStr">
        <is>
          <t>fiber=0.0 g/100ml</t>
        </is>
      </c>
      <c r="F755" t="inlineStr">
        <is>
          <t>no fiber</t>
        </is>
      </c>
      <c r="G755" t="inlineStr"/>
    </row>
    <row r="756">
      <c r="A756" t="inlineStr">
        <is>
          <t>97</t>
        </is>
      </c>
      <c r="B756" t="inlineStr">
        <is>
          <t>Resource 2.0 apricot 200ml</t>
        </is>
      </c>
      <c r="C756" t="inlineStr">
        <is>
          <t>formulation</t>
        </is>
      </c>
      <c r="D756" s="7" t="inlineStr">
        <is>
          <t>PASS</t>
        </is>
      </c>
      <c r="E756" t="inlineStr">
        <is>
          <t>liquid</t>
        </is>
      </c>
      <c r="F756" t="inlineStr">
        <is>
          <t>liquid</t>
        </is>
      </c>
      <c r="G756" t="inlineStr"/>
    </row>
    <row r="757">
      <c r="A757" t="inlineStr">
        <is>
          <t>97</t>
        </is>
      </c>
      <c r="B757" t="inlineStr">
        <is>
          <t>Resource 2.0 apricot 200ml</t>
        </is>
      </c>
      <c r="C757" t="inlineStr">
        <is>
          <t>route</t>
        </is>
      </c>
      <c r="D757" s="7" t="inlineStr">
        <is>
          <t>PASS</t>
        </is>
      </c>
      <c r="E757" t="inlineStr">
        <is>
          <t>oral</t>
        </is>
      </c>
      <c r="F757" t="inlineStr">
        <is>
          <t>oral</t>
        </is>
      </c>
      <c r="G757" t="inlineStr"/>
    </row>
    <row r="758">
      <c r="A758" t="inlineStr">
        <is>
          <t>97</t>
        </is>
      </c>
      <c r="B758" t="inlineStr">
        <is>
          <t>Resource 2.0 apricot 200ml</t>
        </is>
      </c>
      <c r="C758" t="inlineStr">
        <is>
          <t>volume</t>
        </is>
      </c>
      <c r="D758" s="9" t="inlineStr">
        <is>
          <t>FAIL</t>
        </is>
      </c>
      <c r="E758" t="inlineStr">
        <is>
          <t>200.0 ml</t>
        </is>
      </c>
      <c r="F758">
        <f> 125.0 ml</f>
        <v/>
      </c>
      <c r="G758" t="inlineStr">
        <is>
          <t>200.0 ml != 125.0 ml</t>
        </is>
      </c>
    </row>
    <row r="759">
      <c r="A759" t="inlineStr">
        <is>
          <t>97</t>
        </is>
      </c>
      <c r="B759" t="inlineStr">
        <is>
          <t>Peptamen 2.0 Enteral 500 ml</t>
        </is>
      </c>
      <c r="C759" t="inlineStr">
        <is>
          <t>energy</t>
        </is>
      </c>
      <c r="D759" s="9" t="inlineStr">
        <is>
          <t>FAIL</t>
        </is>
      </c>
      <c r="E759" t="inlineStr">
        <is>
          <t>200.0 kcal/100ml</t>
        </is>
      </c>
      <c r="F759">
        <f> 240.0 kcal/100ml</f>
        <v/>
      </c>
      <c r="G759" t="inlineStr">
        <is>
          <t>200.0 does not satisfy = 240.0</t>
        </is>
      </c>
    </row>
    <row r="760">
      <c r="A760" t="inlineStr">
        <is>
          <t>97</t>
        </is>
      </c>
      <c r="B760" t="inlineStr">
        <is>
          <t>Peptamen 2.0 Enteral 500 ml</t>
        </is>
      </c>
      <c r="C760" t="inlineStr">
        <is>
          <t>protein</t>
        </is>
      </c>
      <c r="D760" s="7" t="inlineStr">
        <is>
          <t>PASS</t>
        </is>
      </c>
      <c r="E760" t="inlineStr">
        <is>
          <t>9.2 g/100ml</t>
        </is>
      </c>
      <c r="F760">
        <f> 9.6 g/100ml</f>
        <v/>
      </c>
      <c r="G760" t="inlineStr"/>
    </row>
    <row r="761">
      <c r="A761" t="inlineStr">
        <is>
          <t>97</t>
        </is>
      </c>
      <c r="B761" t="inlineStr">
        <is>
          <t>Peptamen 2.0 Enteral 500 ml</t>
        </is>
      </c>
      <c r="C761" t="inlineStr">
        <is>
          <t>fat</t>
        </is>
      </c>
      <c r="D761" s="7" t="inlineStr">
        <is>
          <t>PASS</t>
        </is>
      </c>
      <c r="E761" t="inlineStr">
        <is>
          <t>9.2 g/100ml</t>
        </is>
      </c>
      <c r="F761">
        <f> 9.3 g/100ml</f>
        <v/>
      </c>
      <c r="G761" t="inlineStr"/>
    </row>
    <row r="762">
      <c r="A762" t="inlineStr">
        <is>
          <t>97</t>
        </is>
      </c>
      <c r="B762" t="inlineStr">
        <is>
          <t>Peptamen 2.0 Enteral 500 ml</t>
        </is>
      </c>
      <c r="C762" t="inlineStr">
        <is>
          <t>carbohydrates</t>
        </is>
      </c>
      <c r="D762" s="9" t="inlineStr">
        <is>
          <t>FAIL</t>
        </is>
      </c>
      <c r="E762" t="inlineStr">
        <is>
          <t>20.0 g/100ml</t>
        </is>
      </c>
      <c r="F762">
        <f> 29.68 g/100ml</f>
        <v/>
      </c>
      <c r="G762" t="inlineStr">
        <is>
          <t>20.0 does not satisfy = 29.68</t>
        </is>
      </c>
    </row>
    <row r="763">
      <c r="A763" t="inlineStr">
        <is>
          <t>97</t>
        </is>
      </c>
      <c r="B763" t="inlineStr">
        <is>
          <t>Peptamen 2.0 Enteral 500 ml</t>
        </is>
      </c>
      <c r="C763" t="inlineStr">
        <is>
          <t>contains_fiber</t>
        </is>
      </c>
      <c r="D763" s="7" t="inlineStr">
        <is>
          <t>PASS</t>
        </is>
      </c>
      <c r="E763" t="inlineStr">
        <is>
          <t>fiber=0.0 g/100ml</t>
        </is>
      </c>
      <c r="F763" t="inlineStr">
        <is>
          <t>no fiber</t>
        </is>
      </c>
      <c r="G763" t="inlineStr"/>
    </row>
    <row r="764">
      <c r="A764" t="inlineStr">
        <is>
          <t>97</t>
        </is>
      </c>
      <c r="B764" t="inlineStr">
        <is>
          <t>Peptamen 2.0 Enteral 500 ml</t>
        </is>
      </c>
      <c r="C764" t="inlineStr">
        <is>
          <t>formulation</t>
        </is>
      </c>
      <c r="D764" s="7" t="inlineStr">
        <is>
          <t>PASS</t>
        </is>
      </c>
      <c r="E764" t="inlineStr">
        <is>
          <t>liquid</t>
        </is>
      </c>
      <c r="F764" t="inlineStr">
        <is>
          <t>liquid</t>
        </is>
      </c>
      <c r="G764" t="inlineStr"/>
    </row>
    <row r="765">
      <c r="A765" t="inlineStr">
        <is>
          <t>97</t>
        </is>
      </c>
      <c r="B765" t="inlineStr">
        <is>
          <t>Peptamen 2.0 Enteral 500 ml</t>
        </is>
      </c>
      <c r="C765" t="inlineStr">
        <is>
          <t>route</t>
        </is>
      </c>
      <c r="D765" s="9" t="inlineStr">
        <is>
          <t>FAIL</t>
        </is>
      </c>
      <c r="E765" t="inlineStr">
        <is>
          <t>enteral</t>
        </is>
      </c>
      <c r="F765" t="inlineStr">
        <is>
          <t>oral</t>
        </is>
      </c>
      <c r="G765" t="inlineStr">
        <is>
          <t>'enteral' != 'oral'</t>
        </is>
      </c>
    </row>
    <row r="766">
      <c r="A766" t="inlineStr">
        <is>
          <t>97</t>
        </is>
      </c>
      <c r="B766" t="inlineStr">
        <is>
          <t>Peptamen 2.0 Enteral 500 ml</t>
        </is>
      </c>
      <c r="C766" t="inlineStr">
        <is>
          <t>volume</t>
        </is>
      </c>
      <c r="D766" s="9" t="inlineStr">
        <is>
          <t>FAIL</t>
        </is>
      </c>
      <c r="E766" t="inlineStr">
        <is>
          <t>500.0 ml</t>
        </is>
      </c>
      <c r="F766">
        <f> 125.0 ml</f>
        <v/>
      </c>
      <c r="G766" t="inlineStr">
        <is>
          <t>500.0 ml != 125.0 ml</t>
        </is>
      </c>
    </row>
    <row r="767">
      <c r="A767" t="inlineStr">
        <is>
          <t>98</t>
        </is>
      </c>
      <c r="B767" t="inlineStr">
        <is>
          <t>Isosource 2.0 Protein Fibre 500 ml</t>
        </is>
      </c>
      <c r="C767" t="inlineStr">
        <is>
          <t>energy</t>
        </is>
      </c>
      <c r="D767" s="9" t="inlineStr">
        <is>
          <t>FAIL</t>
        </is>
      </c>
      <c r="E767" t="inlineStr">
        <is>
          <t>200.0 kcal/100ml</t>
        </is>
      </c>
      <c r="F767">
        <f> 240.0 kcal/100ml</f>
        <v/>
      </c>
      <c r="G767" t="inlineStr">
        <is>
          <t>200.0 does not satisfy = 240.0</t>
        </is>
      </c>
    </row>
    <row r="768">
      <c r="A768" t="inlineStr">
        <is>
          <t>98</t>
        </is>
      </c>
      <c r="B768" t="inlineStr">
        <is>
          <t>Isosource 2.0 Protein Fibre 500 ml</t>
        </is>
      </c>
      <c r="C768" t="inlineStr">
        <is>
          <t>protein</t>
        </is>
      </c>
      <c r="D768" s="7" t="inlineStr">
        <is>
          <t>PASS</t>
        </is>
      </c>
      <c r="E768" t="inlineStr">
        <is>
          <t>10.0 g/100ml</t>
        </is>
      </c>
      <c r="F768">
        <f> 9.6 g/100ml</f>
        <v/>
      </c>
      <c r="G768" t="inlineStr"/>
    </row>
    <row r="769">
      <c r="A769" t="inlineStr">
        <is>
          <t>98</t>
        </is>
      </c>
      <c r="B769" t="inlineStr">
        <is>
          <t>Isosource 2.0 Protein Fibre 500 ml</t>
        </is>
      </c>
      <c r="C769" t="inlineStr">
        <is>
          <t>fat</t>
        </is>
      </c>
      <c r="D769" s="9" t="inlineStr">
        <is>
          <t>FAIL</t>
        </is>
      </c>
      <c r="E769" t="inlineStr">
        <is>
          <t>6.7 g/100ml</t>
        </is>
      </c>
      <c r="F769">
        <f> 10.4 g/100ml</f>
        <v/>
      </c>
      <c r="G769" t="inlineStr">
        <is>
          <t>6.7 does not satisfy = 10.4</t>
        </is>
      </c>
    </row>
    <row r="770">
      <c r="A770" t="inlineStr">
        <is>
          <t>98</t>
        </is>
      </c>
      <c r="B770" t="inlineStr">
        <is>
          <t>Isosource 2.0 Protein Fibre 500 ml</t>
        </is>
      </c>
      <c r="C770" t="inlineStr">
        <is>
          <t>carbohydrates</t>
        </is>
      </c>
      <c r="D770" s="7" t="inlineStr">
        <is>
          <t>PASS</t>
        </is>
      </c>
      <c r="E770" t="inlineStr">
        <is>
          <t>24.0 g/100ml</t>
        </is>
      </c>
      <c r="F770">
        <f> 25.2 g/100ml</f>
        <v/>
      </c>
      <c r="G770" t="inlineStr"/>
    </row>
    <row r="771">
      <c r="A771" t="inlineStr">
        <is>
          <t>98</t>
        </is>
      </c>
      <c r="B771" t="inlineStr">
        <is>
          <t>Isosource 2.0 Protein Fibre 500 ml</t>
        </is>
      </c>
      <c r="C771" t="inlineStr">
        <is>
          <t>contains_fiber</t>
        </is>
      </c>
      <c r="D771" s="7" t="inlineStr">
        <is>
          <t>PASS</t>
        </is>
      </c>
      <c r="E771" t="inlineStr">
        <is>
          <t>fiber=2.0 g/100ml</t>
        </is>
      </c>
      <c r="F771" t="inlineStr">
        <is>
          <t>contains fiber</t>
        </is>
      </c>
      <c r="G771" t="inlineStr"/>
    </row>
    <row r="772">
      <c r="A772" t="inlineStr">
        <is>
          <t>98</t>
        </is>
      </c>
      <c r="B772" t="inlineStr">
        <is>
          <t>Isosource 2.0 Protein Fibre 500 ml</t>
        </is>
      </c>
      <c r="C772" t="inlineStr">
        <is>
          <t>formulation</t>
        </is>
      </c>
      <c r="D772" s="7" t="inlineStr">
        <is>
          <t>PASS</t>
        </is>
      </c>
      <c r="E772" t="inlineStr">
        <is>
          <t>liquid</t>
        </is>
      </c>
      <c r="F772" t="inlineStr">
        <is>
          <t>liquid</t>
        </is>
      </c>
      <c r="G772" t="inlineStr"/>
    </row>
    <row r="773">
      <c r="A773" t="inlineStr">
        <is>
          <t>98</t>
        </is>
      </c>
      <c r="B773" t="inlineStr">
        <is>
          <t>Isosource 2.0 Protein Fibre 500 ml</t>
        </is>
      </c>
      <c r="C773" t="inlineStr">
        <is>
          <t>route</t>
        </is>
      </c>
      <c r="D773" s="9" t="inlineStr">
        <is>
          <t>FAIL</t>
        </is>
      </c>
      <c r="E773" t="inlineStr">
        <is>
          <t>enteral</t>
        </is>
      </c>
      <c r="F773" t="inlineStr">
        <is>
          <t>oral</t>
        </is>
      </c>
      <c r="G773" t="inlineStr">
        <is>
          <t>'enteral' != 'oral'</t>
        </is>
      </c>
    </row>
    <row r="774">
      <c r="A774" t="inlineStr">
        <is>
          <t>98</t>
        </is>
      </c>
      <c r="B774" t="inlineStr">
        <is>
          <t>Isosource 2.0 Protein Fibre 500 ml</t>
        </is>
      </c>
      <c r="C774" t="inlineStr">
        <is>
          <t>volume</t>
        </is>
      </c>
      <c r="D774" s="9" t="inlineStr">
        <is>
          <t>FAIL</t>
        </is>
      </c>
      <c r="E774" t="inlineStr">
        <is>
          <t>500.0 ml</t>
        </is>
      </c>
      <c r="F774">
        <f> 125.0 ml</f>
        <v/>
      </c>
      <c r="G774" t="inlineStr">
        <is>
          <t>500.0 ml != 125.0 ml</t>
        </is>
      </c>
    </row>
    <row r="775">
      <c r="A775" t="inlineStr">
        <is>
          <t>98</t>
        </is>
      </c>
      <c r="B775" t="inlineStr">
        <is>
          <t>Resource Protein chocolate 200ml</t>
        </is>
      </c>
      <c r="C775" t="inlineStr">
        <is>
          <t>energy</t>
        </is>
      </c>
      <c r="D775" s="9" t="inlineStr">
        <is>
          <t>FAIL</t>
        </is>
      </c>
      <c r="E775" t="inlineStr">
        <is>
          <t>125.0 kcal/100ml</t>
        </is>
      </c>
      <c r="F775">
        <f> 240.0 kcal/100ml</f>
        <v/>
      </c>
      <c r="G775" t="inlineStr">
        <is>
          <t>125.0 does not satisfy = 240.0</t>
        </is>
      </c>
    </row>
    <row r="776">
      <c r="A776" t="inlineStr">
        <is>
          <t>98</t>
        </is>
      </c>
      <c r="B776" t="inlineStr">
        <is>
          <t>Resource Protein chocolate 200ml</t>
        </is>
      </c>
      <c r="C776" t="inlineStr">
        <is>
          <t>protein</t>
        </is>
      </c>
      <c r="D776" s="7" t="inlineStr">
        <is>
          <t>PASS</t>
        </is>
      </c>
      <c r="E776" t="inlineStr">
        <is>
          <t>9.4 g/100ml</t>
        </is>
      </c>
      <c r="F776">
        <f> 9.6 g/100ml</f>
        <v/>
      </c>
      <c r="G776" t="inlineStr"/>
    </row>
    <row r="777">
      <c r="A777" t="inlineStr">
        <is>
          <t>98</t>
        </is>
      </c>
      <c r="B777" t="inlineStr">
        <is>
          <t>Resource Protein chocolate 200ml</t>
        </is>
      </c>
      <c r="C777" t="inlineStr">
        <is>
          <t>fat</t>
        </is>
      </c>
      <c r="D777" s="9" t="inlineStr">
        <is>
          <t>FAIL</t>
        </is>
      </c>
      <c r="E777" t="inlineStr">
        <is>
          <t>3.4 g/100ml</t>
        </is>
      </c>
      <c r="F777">
        <f> 10.4 g/100ml</f>
        <v/>
      </c>
      <c r="G777" t="inlineStr">
        <is>
          <t>3.4 does not satisfy = 10.4</t>
        </is>
      </c>
    </row>
    <row r="778">
      <c r="A778" t="inlineStr">
        <is>
          <t>98</t>
        </is>
      </c>
      <c r="B778" t="inlineStr">
        <is>
          <t>Resource Protein chocolate 200ml</t>
        </is>
      </c>
      <c r="C778" t="inlineStr">
        <is>
          <t>carbohydrates</t>
        </is>
      </c>
      <c r="D778" s="9" t="inlineStr">
        <is>
          <t>FAIL</t>
        </is>
      </c>
      <c r="E778" t="inlineStr">
        <is>
          <t>14.0 g/100ml</t>
        </is>
      </c>
      <c r="F778">
        <f> 25.2 g/100ml</f>
        <v/>
      </c>
      <c r="G778" t="inlineStr">
        <is>
          <t>14.0 does not satisfy = 25.2</t>
        </is>
      </c>
    </row>
    <row r="779">
      <c r="A779" t="inlineStr">
        <is>
          <t>98</t>
        </is>
      </c>
      <c r="B779" t="inlineStr">
        <is>
          <t>Resource Protein chocolate 200ml</t>
        </is>
      </c>
      <c r="C779" t="inlineStr">
        <is>
          <t>contains_fiber</t>
        </is>
      </c>
      <c r="D779" s="7" t="inlineStr">
        <is>
          <t>PASS</t>
        </is>
      </c>
      <c r="E779" t="inlineStr">
        <is>
          <t>fiber=0.5 g/100ml</t>
        </is>
      </c>
      <c r="F779" t="inlineStr">
        <is>
          <t>contains fiber</t>
        </is>
      </c>
      <c r="G779" t="inlineStr"/>
    </row>
    <row r="780">
      <c r="A780" t="inlineStr">
        <is>
          <t>98</t>
        </is>
      </c>
      <c r="B780" t="inlineStr">
        <is>
          <t>Resource Protein chocolate 200ml</t>
        </is>
      </c>
      <c r="C780" t="inlineStr">
        <is>
          <t>formulation</t>
        </is>
      </c>
      <c r="D780" s="7" t="inlineStr">
        <is>
          <t>PASS</t>
        </is>
      </c>
      <c r="E780" t="inlineStr">
        <is>
          <t>liquid</t>
        </is>
      </c>
      <c r="F780" t="inlineStr">
        <is>
          <t>liquid</t>
        </is>
      </c>
      <c r="G780" t="inlineStr"/>
    </row>
    <row r="781">
      <c r="A781" t="inlineStr">
        <is>
          <t>98</t>
        </is>
      </c>
      <c r="B781" t="inlineStr">
        <is>
          <t>Resource Protein chocolate 200ml</t>
        </is>
      </c>
      <c r="C781" t="inlineStr">
        <is>
          <t>route</t>
        </is>
      </c>
      <c r="D781" s="7" t="inlineStr">
        <is>
          <t>PASS</t>
        </is>
      </c>
      <c r="E781" t="inlineStr">
        <is>
          <t>oral</t>
        </is>
      </c>
      <c r="F781" t="inlineStr">
        <is>
          <t>oral</t>
        </is>
      </c>
      <c r="G781" t="inlineStr"/>
    </row>
    <row r="782">
      <c r="A782" t="inlineStr">
        <is>
          <t>98</t>
        </is>
      </c>
      <c r="B782" t="inlineStr">
        <is>
          <t>Resource Protein chocolate 200ml</t>
        </is>
      </c>
      <c r="C782" t="inlineStr">
        <is>
          <t>volume</t>
        </is>
      </c>
      <c r="D782" s="9" t="inlineStr">
        <is>
          <t>FAIL</t>
        </is>
      </c>
      <c r="E782" t="inlineStr">
        <is>
          <t>200.0 ml</t>
        </is>
      </c>
      <c r="F782">
        <f> 125.0 ml</f>
        <v/>
      </c>
      <c r="G782" t="inlineStr">
        <is>
          <t>200.0 ml != 125.0 ml</t>
        </is>
      </c>
    </row>
    <row r="783">
      <c r="A783" t="inlineStr">
        <is>
          <t>98</t>
        </is>
      </c>
      <c r="B783" t="inlineStr">
        <is>
          <t>Resource 2.0 Fibre forest berry 200ml</t>
        </is>
      </c>
      <c r="C783" t="inlineStr">
        <is>
          <t>energy</t>
        </is>
      </c>
      <c r="D783" s="9" t="inlineStr">
        <is>
          <t>FAIL</t>
        </is>
      </c>
      <c r="E783" t="inlineStr">
        <is>
          <t>200.0 kcal/100ml</t>
        </is>
      </c>
      <c r="F783">
        <f> 240.0 kcal/100ml</f>
        <v/>
      </c>
      <c r="G783" t="inlineStr">
        <is>
          <t>200.0 does not satisfy = 240.0</t>
        </is>
      </c>
    </row>
    <row r="784">
      <c r="A784" t="inlineStr">
        <is>
          <t>98</t>
        </is>
      </c>
      <c r="B784" t="inlineStr">
        <is>
          <t>Resource 2.0 Fibre forest berry 200ml</t>
        </is>
      </c>
      <c r="C784" t="inlineStr">
        <is>
          <t>protein</t>
        </is>
      </c>
      <c r="D784" s="7" t="inlineStr">
        <is>
          <t>PASS</t>
        </is>
      </c>
      <c r="E784" t="inlineStr">
        <is>
          <t>9.0 g/100ml</t>
        </is>
      </c>
      <c r="F784">
        <f> 9.6 g/100ml</f>
        <v/>
      </c>
      <c r="G784" t="inlineStr"/>
    </row>
    <row r="785">
      <c r="A785" t="inlineStr">
        <is>
          <t>98</t>
        </is>
      </c>
      <c r="B785" t="inlineStr">
        <is>
          <t>Resource 2.0 Fibre forest berry 200ml</t>
        </is>
      </c>
      <c r="C785" t="inlineStr">
        <is>
          <t>fat</t>
        </is>
      </c>
      <c r="D785" s="9" t="inlineStr">
        <is>
          <t>FAIL</t>
        </is>
      </c>
      <c r="E785" t="inlineStr">
        <is>
          <t>8.7 g/100ml</t>
        </is>
      </c>
      <c r="F785">
        <f> 10.4 g/100ml</f>
        <v/>
      </c>
      <c r="G785" t="inlineStr">
        <is>
          <t>8.7 does not satisfy = 10.4</t>
        </is>
      </c>
    </row>
    <row r="786">
      <c r="A786" t="inlineStr">
        <is>
          <t>98</t>
        </is>
      </c>
      <c r="B786" t="inlineStr">
        <is>
          <t>Resource 2.0 Fibre forest berry 200ml</t>
        </is>
      </c>
      <c r="C786" t="inlineStr">
        <is>
          <t>carbohydrates</t>
        </is>
      </c>
      <c r="D786" s="9" t="inlineStr">
        <is>
          <t>FAIL</t>
        </is>
      </c>
      <c r="E786" t="inlineStr">
        <is>
          <t>20.0 g/100ml</t>
        </is>
      </c>
      <c r="F786">
        <f> 25.2 g/100ml</f>
        <v/>
      </c>
      <c r="G786" t="inlineStr">
        <is>
          <t>20.0 does not satisfy = 25.2</t>
        </is>
      </c>
    </row>
    <row r="787">
      <c r="A787" t="inlineStr">
        <is>
          <t>98</t>
        </is>
      </c>
      <c r="B787" t="inlineStr">
        <is>
          <t>Resource 2.0 Fibre forest berry 200ml</t>
        </is>
      </c>
      <c r="C787" t="inlineStr">
        <is>
          <t>contains_fiber</t>
        </is>
      </c>
      <c r="D787" s="7" t="inlineStr">
        <is>
          <t>PASS</t>
        </is>
      </c>
      <c r="E787" t="inlineStr">
        <is>
          <t>fiber=2.5 g/100ml</t>
        </is>
      </c>
      <c r="F787" t="inlineStr">
        <is>
          <t>contains fiber</t>
        </is>
      </c>
      <c r="G787" t="inlineStr"/>
    </row>
    <row r="788">
      <c r="A788" t="inlineStr">
        <is>
          <t>98</t>
        </is>
      </c>
      <c r="B788" t="inlineStr">
        <is>
          <t>Resource 2.0 Fibre forest berry 200ml</t>
        </is>
      </c>
      <c r="C788" t="inlineStr">
        <is>
          <t>formulation</t>
        </is>
      </c>
      <c r="D788" s="7" t="inlineStr">
        <is>
          <t>PASS</t>
        </is>
      </c>
      <c r="E788" t="inlineStr">
        <is>
          <t>liquid</t>
        </is>
      </c>
      <c r="F788" t="inlineStr">
        <is>
          <t>liquid</t>
        </is>
      </c>
      <c r="G788" t="inlineStr"/>
    </row>
    <row r="789">
      <c r="A789" t="inlineStr">
        <is>
          <t>98</t>
        </is>
      </c>
      <c r="B789" t="inlineStr">
        <is>
          <t>Resource 2.0 Fibre forest berry 200ml</t>
        </is>
      </c>
      <c r="C789" t="inlineStr">
        <is>
          <t>route</t>
        </is>
      </c>
      <c r="D789" s="7" t="inlineStr">
        <is>
          <t>PASS</t>
        </is>
      </c>
      <c r="E789" t="inlineStr">
        <is>
          <t>oral</t>
        </is>
      </c>
      <c r="F789" t="inlineStr">
        <is>
          <t>oral</t>
        </is>
      </c>
      <c r="G789" t="inlineStr"/>
    </row>
    <row r="790">
      <c r="A790" t="inlineStr">
        <is>
          <t>98</t>
        </is>
      </c>
      <c r="B790" t="inlineStr">
        <is>
          <t>Resource 2.0 Fibre forest berry 200ml</t>
        </is>
      </c>
      <c r="C790" t="inlineStr">
        <is>
          <t>volume</t>
        </is>
      </c>
      <c r="D790" s="9" t="inlineStr">
        <is>
          <t>FAIL</t>
        </is>
      </c>
      <c r="E790" t="inlineStr">
        <is>
          <t>200.0 ml</t>
        </is>
      </c>
      <c r="F790">
        <f> 125.0 ml</f>
        <v/>
      </c>
      <c r="G790" t="inlineStr">
        <is>
          <t>200.0 ml != 125.0 ml</t>
        </is>
      </c>
    </row>
    <row r="791">
      <c r="A791" t="inlineStr">
        <is>
          <t>99</t>
        </is>
      </c>
      <c r="B791" t="inlineStr">
        <is>
          <t>Resource 2.0 Fibre forest berry 200ml</t>
        </is>
      </c>
      <c r="C791" t="inlineStr">
        <is>
          <t>energy</t>
        </is>
      </c>
      <c r="D791" s="7" t="inlineStr">
        <is>
          <t>PASS</t>
        </is>
      </c>
      <c r="E791" t="inlineStr">
        <is>
          <t>200.0 kcal/100ml</t>
        </is>
      </c>
      <c r="F791">
        <f> 200.0 kcal/100ml</f>
        <v/>
      </c>
      <c r="G791" t="inlineStr"/>
    </row>
    <row r="792">
      <c r="A792" t="inlineStr">
        <is>
          <t>99</t>
        </is>
      </c>
      <c r="B792" t="inlineStr">
        <is>
          <t>Resource 2.0 Fibre forest berry 200ml</t>
        </is>
      </c>
      <c r="C792" t="inlineStr">
        <is>
          <t>protein</t>
        </is>
      </c>
      <c r="D792" s="7" t="inlineStr">
        <is>
          <t>PASS</t>
        </is>
      </c>
      <c r="E792" t="inlineStr">
        <is>
          <t>9.0 g/100ml</t>
        </is>
      </c>
      <c r="F792">
        <f> 9.0 g/100ml</f>
        <v/>
      </c>
      <c r="G792" t="inlineStr"/>
    </row>
    <row r="793">
      <c r="A793" t="inlineStr">
        <is>
          <t>99</t>
        </is>
      </c>
      <c r="B793" t="inlineStr">
        <is>
          <t>Resource 2.0 Fibre forest berry 200ml</t>
        </is>
      </c>
      <c r="C793" t="inlineStr">
        <is>
          <t>fat</t>
        </is>
      </c>
      <c r="D793" s="9" t="inlineStr">
        <is>
          <t>FAIL</t>
        </is>
      </c>
      <c r="E793" t="inlineStr">
        <is>
          <t>8.7 g/100ml</t>
        </is>
      </c>
      <c r="F793">
        <f> 9.7 g/100ml</f>
        <v/>
      </c>
      <c r="G793" t="inlineStr">
        <is>
          <t>8.7 does not satisfy = 9.7</t>
        </is>
      </c>
    </row>
    <row r="794">
      <c r="A794" t="inlineStr">
        <is>
          <t>99</t>
        </is>
      </c>
      <c r="B794" t="inlineStr">
        <is>
          <t>Resource 2.0 Fibre forest berry 200ml</t>
        </is>
      </c>
      <c r="C794" t="inlineStr">
        <is>
          <t>carbohydrates</t>
        </is>
      </c>
      <c r="D794" s="7" t="inlineStr">
        <is>
          <t>PASS</t>
        </is>
      </c>
      <c r="E794" t="inlineStr">
        <is>
          <t>20.0 g/100ml</t>
        </is>
      </c>
      <c r="F794">
        <f> 20.0 g/100ml</f>
        <v/>
      </c>
      <c r="G794" t="inlineStr"/>
    </row>
    <row r="795">
      <c r="A795" t="inlineStr">
        <is>
          <t>99</t>
        </is>
      </c>
      <c r="B795" t="inlineStr">
        <is>
          <t>Resource 2.0 Fibre forest berry 200ml</t>
        </is>
      </c>
      <c r="C795" t="inlineStr">
        <is>
          <t>contains_fiber</t>
        </is>
      </c>
      <c r="D795" s="7" t="inlineStr">
        <is>
          <t>PASS</t>
        </is>
      </c>
      <c r="E795" t="inlineStr">
        <is>
          <t>fiber=2.5 g/100ml</t>
        </is>
      </c>
      <c r="F795" t="inlineStr">
        <is>
          <t>contains fiber</t>
        </is>
      </c>
      <c r="G795" t="inlineStr"/>
    </row>
    <row r="796">
      <c r="A796" t="inlineStr">
        <is>
          <t>99</t>
        </is>
      </c>
      <c r="B796" t="inlineStr">
        <is>
          <t>Resource 2.0 Fibre forest berry 200ml</t>
        </is>
      </c>
      <c r="C796" t="inlineStr">
        <is>
          <t>formulation</t>
        </is>
      </c>
      <c r="D796" s="7" t="inlineStr">
        <is>
          <t>PASS</t>
        </is>
      </c>
      <c r="E796" t="inlineStr">
        <is>
          <t>liquid</t>
        </is>
      </c>
      <c r="F796" t="inlineStr">
        <is>
          <t>liquid</t>
        </is>
      </c>
      <c r="G796" t="inlineStr"/>
    </row>
    <row r="797">
      <c r="A797" t="inlineStr">
        <is>
          <t>99</t>
        </is>
      </c>
      <c r="B797" t="inlineStr">
        <is>
          <t>Resource 2.0 Fibre forest berry 200ml</t>
        </is>
      </c>
      <c r="C797" t="inlineStr">
        <is>
          <t>route</t>
        </is>
      </c>
      <c r="D797" s="7" t="inlineStr">
        <is>
          <t>PASS</t>
        </is>
      </c>
      <c r="E797" t="inlineStr">
        <is>
          <t>oral</t>
        </is>
      </c>
      <c r="F797" t="inlineStr">
        <is>
          <t>oral</t>
        </is>
      </c>
      <c r="G797" t="inlineStr"/>
    </row>
    <row r="798">
      <c r="A798" t="inlineStr">
        <is>
          <t>99</t>
        </is>
      </c>
      <c r="B798" t="inlineStr">
        <is>
          <t>Resource 2.0 Fibre forest berry 200ml</t>
        </is>
      </c>
      <c r="C798" t="inlineStr">
        <is>
          <t>volume</t>
        </is>
      </c>
      <c r="D798" s="7" t="inlineStr">
        <is>
          <t>PASS</t>
        </is>
      </c>
      <c r="E798" t="inlineStr">
        <is>
          <t>200.0 ml</t>
        </is>
      </c>
      <c r="F798">
        <f> 200.0 ml</f>
        <v/>
      </c>
      <c r="G798" t="inlineStr"/>
    </row>
    <row r="799">
      <c r="A799" t="inlineStr">
        <is>
          <t>99</t>
        </is>
      </c>
      <c r="B799" t="inlineStr">
        <is>
          <t>Resource 2.0 Fibre coffee 200ml</t>
        </is>
      </c>
      <c r="C799" t="inlineStr">
        <is>
          <t>energy</t>
        </is>
      </c>
      <c r="D799" s="7" t="inlineStr">
        <is>
          <t>PASS</t>
        </is>
      </c>
      <c r="E799" t="inlineStr">
        <is>
          <t>200.0 kcal/100ml</t>
        </is>
      </c>
      <c r="F799">
        <f> 200.0 kcal/100ml</f>
        <v/>
      </c>
      <c r="G799" t="inlineStr"/>
    </row>
    <row r="800">
      <c r="A800" t="inlineStr">
        <is>
          <t>99</t>
        </is>
      </c>
      <c r="B800" t="inlineStr">
        <is>
          <t>Resource 2.0 Fibre coffee 200ml</t>
        </is>
      </c>
      <c r="C800" t="inlineStr">
        <is>
          <t>protein</t>
        </is>
      </c>
      <c r="D800" s="7" t="inlineStr">
        <is>
          <t>PASS</t>
        </is>
      </c>
      <c r="E800" t="inlineStr">
        <is>
          <t>9.0 g/100ml</t>
        </is>
      </c>
      <c r="F800">
        <f> 9.0 g/100ml</f>
        <v/>
      </c>
      <c r="G800" t="inlineStr"/>
    </row>
    <row r="801">
      <c r="A801" t="inlineStr">
        <is>
          <t>99</t>
        </is>
      </c>
      <c r="B801" t="inlineStr">
        <is>
          <t>Resource 2.0 Fibre coffee 200ml</t>
        </is>
      </c>
      <c r="C801" t="inlineStr">
        <is>
          <t>fat</t>
        </is>
      </c>
      <c r="D801" s="9" t="inlineStr">
        <is>
          <t>FAIL</t>
        </is>
      </c>
      <c r="E801" t="inlineStr">
        <is>
          <t>8.7 g/100ml</t>
        </is>
      </c>
      <c r="F801">
        <f> 9.7 g/100ml</f>
        <v/>
      </c>
      <c r="G801" t="inlineStr">
        <is>
          <t>8.7 does not satisfy = 9.7</t>
        </is>
      </c>
    </row>
    <row r="802">
      <c r="A802" t="inlineStr">
        <is>
          <t>99</t>
        </is>
      </c>
      <c r="B802" t="inlineStr">
        <is>
          <t>Resource 2.0 Fibre coffee 200ml</t>
        </is>
      </c>
      <c r="C802" t="inlineStr">
        <is>
          <t>carbohydrates</t>
        </is>
      </c>
      <c r="D802" s="7" t="inlineStr">
        <is>
          <t>PASS</t>
        </is>
      </c>
      <c r="E802" t="inlineStr">
        <is>
          <t>20.0 g/100ml</t>
        </is>
      </c>
      <c r="F802">
        <f> 20.0 g/100ml</f>
        <v/>
      </c>
      <c r="G802" t="inlineStr"/>
    </row>
    <row r="803">
      <c r="A803" t="inlineStr">
        <is>
          <t>99</t>
        </is>
      </c>
      <c r="B803" t="inlineStr">
        <is>
          <t>Resource 2.0 Fibre coffee 200ml</t>
        </is>
      </c>
      <c r="C803" t="inlineStr">
        <is>
          <t>contains_fiber</t>
        </is>
      </c>
      <c r="D803" s="7" t="inlineStr">
        <is>
          <t>PASS</t>
        </is>
      </c>
      <c r="E803" t="inlineStr">
        <is>
          <t>fiber=2.5 g/100ml</t>
        </is>
      </c>
      <c r="F803" t="inlineStr">
        <is>
          <t>contains fiber</t>
        </is>
      </c>
      <c r="G803" t="inlineStr"/>
    </row>
    <row r="804">
      <c r="A804" t="inlineStr">
        <is>
          <t>99</t>
        </is>
      </c>
      <c r="B804" t="inlineStr">
        <is>
          <t>Resource 2.0 Fibre coffee 200ml</t>
        </is>
      </c>
      <c r="C804" t="inlineStr">
        <is>
          <t>formulation</t>
        </is>
      </c>
      <c r="D804" s="7" t="inlineStr">
        <is>
          <t>PASS</t>
        </is>
      </c>
      <c r="E804" t="inlineStr">
        <is>
          <t>liquid</t>
        </is>
      </c>
      <c r="F804" t="inlineStr">
        <is>
          <t>liquid</t>
        </is>
      </c>
      <c r="G804" t="inlineStr"/>
    </row>
    <row r="805">
      <c r="A805" t="inlineStr">
        <is>
          <t>99</t>
        </is>
      </c>
      <c r="B805" t="inlineStr">
        <is>
          <t>Resource 2.0 Fibre coffee 200ml</t>
        </is>
      </c>
      <c r="C805" t="inlineStr">
        <is>
          <t>route</t>
        </is>
      </c>
      <c r="D805" s="7" t="inlineStr">
        <is>
          <t>PASS</t>
        </is>
      </c>
      <c r="E805" t="inlineStr">
        <is>
          <t>oral</t>
        </is>
      </c>
      <c r="F805" t="inlineStr">
        <is>
          <t>oral</t>
        </is>
      </c>
      <c r="G805" t="inlineStr"/>
    </row>
    <row r="806">
      <c r="A806" t="inlineStr">
        <is>
          <t>99</t>
        </is>
      </c>
      <c r="B806" t="inlineStr">
        <is>
          <t>Resource 2.0 Fibre coffee 200ml</t>
        </is>
      </c>
      <c r="C806" t="inlineStr">
        <is>
          <t>volume</t>
        </is>
      </c>
      <c r="D806" s="7" t="inlineStr">
        <is>
          <t>PASS</t>
        </is>
      </c>
      <c r="E806" t="inlineStr">
        <is>
          <t>200.0 ml</t>
        </is>
      </c>
      <c r="F806">
        <f> 200.0 ml</f>
        <v/>
      </c>
      <c r="G806" t="inlineStr"/>
    </row>
    <row r="807">
      <c r="A807" t="inlineStr">
        <is>
          <t>99</t>
        </is>
      </c>
      <c r="B807" t="inlineStr">
        <is>
          <t>Resource 2.0 vanilla 200ml</t>
        </is>
      </c>
      <c r="C807" t="inlineStr">
        <is>
          <t>energy</t>
        </is>
      </c>
      <c r="D807" s="7" t="inlineStr">
        <is>
          <t>PASS</t>
        </is>
      </c>
      <c r="E807" t="inlineStr">
        <is>
          <t>200.0 kcal/100ml</t>
        </is>
      </c>
      <c r="F807">
        <f> 200.0 kcal/100ml</f>
        <v/>
      </c>
      <c r="G807" t="inlineStr"/>
    </row>
    <row r="808">
      <c r="A808" t="inlineStr">
        <is>
          <t>99</t>
        </is>
      </c>
      <c r="B808" t="inlineStr">
        <is>
          <t>Resource 2.0 vanilla 200ml</t>
        </is>
      </c>
      <c r="C808" t="inlineStr">
        <is>
          <t>protein</t>
        </is>
      </c>
      <c r="D808" s="7" t="inlineStr">
        <is>
          <t>PASS</t>
        </is>
      </c>
      <c r="E808" t="inlineStr">
        <is>
          <t>9.0 g/100ml</t>
        </is>
      </c>
      <c r="F808">
        <f> 9.0 g/100ml</f>
        <v/>
      </c>
      <c r="G808" t="inlineStr"/>
    </row>
    <row r="809">
      <c r="A809" t="inlineStr">
        <is>
          <t>99</t>
        </is>
      </c>
      <c r="B809" t="inlineStr">
        <is>
          <t>Resource 2.0 vanilla 200ml</t>
        </is>
      </c>
      <c r="C809" t="inlineStr">
        <is>
          <t>fat</t>
        </is>
      </c>
      <c r="D809" s="9" t="inlineStr">
        <is>
          <t>FAIL</t>
        </is>
      </c>
      <c r="E809" t="inlineStr">
        <is>
          <t>8.7 g/100ml</t>
        </is>
      </c>
      <c r="F809">
        <f> 9.7 g/100ml</f>
        <v/>
      </c>
      <c r="G809" t="inlineStr">
        <is>
          <t>8.7 does not satisfy = 9.7</t>
        </is>
      </c>
    </row>
    <row r="810">
      <c r="A810" t="inlineStr">
        <is>
          <t>99</t>
        </is>
      </c>
      <c r="B810" t="inlineStr">
        <is>
          <t>Resource 2.0 vanilla 200ml</t>
        </is>
      </c>
      <c r="C810" t="inlineStr">
        <is>
          <t>carbohydrates</t>
        </is>
      </c>
      <c r="D810" s="7" t="inlineStr">
        <is>
          <t>PASS</t>
        </is>
      </c>
      <c r="E810" t="inlineStr">
        <is>
          <t>21.4 g/100ml</t>
        </is>
      </c>
      <c r="F810">
        <f> 20.0 g/100ml</f>
        <v/>
      </c>
      <c r="G810" t="inlineStr"/>
    </row>
    <row r="811">
      <c r="A811" t="inlineStr">
        <is>
          <t>99</t>
        </is>
      </c>
      <c r="B811" t="inlineStr">
        <is>
          <t>Resource 2.0 vanilla 200ml</t>
        </is>
      </c>
      <c r="C811" t="inlineStr">
        <is>
          <t>contains_fiber</t>
        </is>
      </c>
      <c r="D811" s="9" t="inlineStr">
        <is>
          <t>FAIL</t>
        </is>
      </c>
      <c r="E811" t="inlineStr">
        <is>
          <t>fiber=0.0 g/100ml</t>
        </is>
      </c>
      <c r="F811" t="inlineStr">
        <is>
          <t>contains fiber</t>
        </is>
      </c>
      <c r="G811" t="inlineStr">
        <is>
          <t>Product has no/minimal fiber</t>
        </is>
      </c>
    </row>
    <row r="812">
      <c r="A812" t="inlineStr">
        <is>
          <t>99</t>
        </is>
      </c>
      <c r="B812" t="inlineStr">
        <is>
          <t>Resource 2.0 vanilla 200ml</t>
        </is>
      </c>
      <c r="C812" t="inlineStr">
        <is>
          <t>formulation</t>
        </is>
      </c>
      <c r="D812" s="7" t="inlineStr">
        <is>
          <t>PASS</t>
        </is>
      </c>
      <c r="E812" t="inlineStr">
        <is>
          <t>liquid</t>
        </is>
      </c>
      <c r="F812" t="inlineStr">
        <is>
          <t>liquid</t>
        </is>
      </c>
      <c r="G812" t="inlineStr"/>
    </row>
    <row r="813">
      <c r="A813" t="inlineStr">
        <is>
          <t>99</t>
        </is>
      </c>
      <c r="B813" t="inlineStr">
        <is>
          <t>Resource 2.0 vanilla 200ml</t>
        </is>
      </c>
      <c r="C813" t="inlineStr">
        <is>
          <t>route</t>
        </is>
      </c>
      <c r="D813" s="7" t="inlineStr">
        <is>
          <t>PASS</t>
        </is>
      </c>
      <c r="E813" t="inlineStr">
        <is>
          <t>oral</t>
        </is>
      </c>
      <c r="F813" t="inlineStr">
        <is>
          <t>oral</t>
        </is>
      </c>
      <c r="G813" t="inlineStr"/>
    </row>
    <row r="814">
      <c r="A814" t="inlineStr">
        <is>
          <t>99</t>
        </is>
      </c>
      <c r="B814" t="inlineStr">
        <is>
          <t>Resource 2.0 vanilla 200ml</t>
        </is>
      </c>
      <c r="C814" t="inlineStr">
        <is>
          <t>volume</t>
        </is>
      </c>
      <c r="D814" s="7" t="inlineStr">
        <is>
          <t>PASS</t>
        </is>
      </c>
      <c r="E814" t="inlineStr">
        <is>
          <t>200.0 ml</t>
        </is>
      </c>
      <c r="F814">
        <f> 200.0 ml</f>
        <v/>
      </c>
      <c r="G814" t="inlineStr"/>
    </row>
    <row r="815">
      <c r="A815" t="inlineStr">
        <is>
          <t>100</t>
        </is>
      </c>
      <c r="B815" t="inlineStr">
        <is>
          <t>Resource 2.0 vanilla 200ml</t>
        </is>
      </c>
      <c r="C815" t="inlineStr">
        <is>
          <t>energy</t>
        </is>
      </c>
      <c r="D815" s="9" t="inlineStr">
        <is>
          <t>FAIL</t>
        </is>
      </c>
      <c r="E815" t="inlineStr">
        <is>
          <t>200.0 kcal/100ml</t>
        </is>
      </c>
      <c r="F815">
        <f> 240.0 kcal/100ml</f>
        <v/>
      </c>
      <c r="G815" t="inlineStr">
        <is>
          <t>200.0 does not satisfy = 240.0</t>
        </is>
      </c>
    </row>
    <row r="816">
      <c r="A816" t="inlineStr">
        <is>
          <t>100</t>
        </is>
      </c>
      <c r="B816" t="inlineStr">
        <is>
          <t>Resource 2.0 vanilla 200ml</t>
        </is>
      </c>
      <c r="C816" t="inlineStr">
        <is>
          <t>protein</t>
        </is>
      </c>
      <c r="D816" s="9" t="inlineStr">
        <is>
          <t>FAIL</t>
        </is>
      </c>
      <c r="E816" t="inlineStr">
        <is>
          <t>9.0 g/100ml</t>
        </is>
      </c>
      <c r="F816" t="inlineStr">
        <is>
          <t>&gt;= 14.0 g/100ml</t>
        </is>
      </c>
      <c r="G816" t="inlineStr">
        <is>
          <t>9.0 does not satisfy &gt;= 14.0</t>
        </is>
      </c>
    </row>
    <row r="817">
      <c r="A817" t="inlineStr">
        <is>
          <t>100</t>
        </is>
      </c>
      <c r="B817" t="inlineStr">
        <is>
          <t>Resource 2.0 vanilla 200ml</t>
        </is>
      </c>
      <c r="C817" t="inlineStr">
        <is>
          <t>fat</t>
        </is>
      </c>
      <c r="D817" s="7" t="inlineStr">
        <is>
          <t>PASS</t>
        </is>
      </c>
      <c r="E817" t="inlineStr">
        <is>
          <t>8.7 g/100ml</t>
        </is>
      </c>
      <c r="F817">
        <f> 9.4 g/100ml</f>
        <v/>
      </c>
      <c r="G817" t="inlineStr"/>
    </row>
    <row r="818">
      <c r="A818" t="inlineStr">
        <is>
          <t>100</t>
        </is>
      </c>
      <c r="B818" t="inlineStr">
        <is>
          <t>Resource 2.0 vanilla 200ml</t>
        </is>
      </c>
      <c r="C818" t="inlineStr">
        <is>
          <t>carbohydrates</t>
        </is>
      </c>
      <c r="D818" s="9" t="inlineStr">
        <is>
          <t>FAIL</t>
        </is>
      </c>
      <c r="E818" t="inlineStr">
        <is>
          <t>21.4 g/100ml</t>
        </is>
      </c>
      <c r="F818">
        <f> 24.4 g/100ml</f>
        <v/>
      </c>
      <c r="G818" t="inlineStr">
        <is>
          <t>21.4 does not satisfy = 24.4</t>
        </is>
      </c>
    </row>
    <row r="819">
      <c r="A819" t="inlineStr">
        <is>
          <t>100</t>
        </is>
      </c>
      <c r="B819" t="inlineStr">
        <is>
          <t>Resource 2.0 vanilla 200ml</t>
        </is>
      </c>
      <c r="C819" t="inlineStr">
        <is>
          <t>contains_fiber</t>
        </is>
      </c>
      <c r="D819" s="7" t="inlineStr">
        <is>
          <t>PASS</t>
        </is>
      </c>
      <c r="E819" t="inlineStr">
        <is>
          <t>fiber=0.0 g/100ml</t>
        </is>
      </c>
      <c r="F819" t="inlineStr">
        <is>
          <t>no fiber</t>
        </is>
      </c>
      <c r="G819" t="inlineStr"/>
    </row>
    <row r="820">
      <c r="A820" t="inlineStr">
        <is>
          <t>100</t>
        </is>
      </c>
      <c r="B820" t="inlineStr">
        <is>
          <t>Resource 2.0 vanilla 200ml</t>
        </is>
      </c>
      <c r="C820" t="inlineStr">
        <is>
          <t>formulation</t>
        </is>
      </c>
      <c r="D820" s="7" t="inlineStr">
        <is>
          <t>PASS</t>
        </is>
      </c>
      <c r="E820" t="inlineStr">
        <is>
          <t>liquid</t>
        </is>
      </c>
      <c r="F820" t="inlineStr">
        <is>
          <t>liquid</t>
        </is>
      </c>
      <c r="G820" t="inlineStr"/>
    </row>
    <row r="821">
      <c r="A821" t="inlineStr">
        <is>
          <t>100</t>
        </is>
      </c>
      <c r="B821" t="inlineStr">
        <is>
          <t>Resource 2.0 vanilla 200ml</t>
        </is>
      </c>
      <c r="C821" t="inlineStr">
        <is>
          <t>route</t>
        </is>
      </c>
      <c r="D821" s="7" t="inlineStr">
        <is>
          <t>PASS</t>
        </is>
      </c>
      <c r="E821" t="inlineStr">
        <is>
          <t>oral</t>
        </is>
      </c>
      <c r="F821" t="inlineStr">
        <is>
          <t>oral</t>
        </is>
      </c>
      <c r="G821" t="inlineStr"/>
    </row>
    <row r="822">
      <c r="A822" t="inlineStr">
        <is>
          <t>100</t>
        </is>
      </c>
      <c r="B822" t="inlineStr">
        <is>
          <t>Resource 2.0 vanilla 200ml</t>
        </is>
      </c>
      <c r="C822" t="inlineStr">
        <is>
          <t>volume</t>
        </is>
      </c>
      <c r="D822" s="9" t="inlineStr">
        <is>
          <t>FAIL</t>
        </is>
      </c>
      <c r="E822" t="inlineStr">
        <is>
          <t>200.0 ml</t>
        </is>
      </c>
      <c r="F822">
        <f> 125.0 ml</f>
        <v/>
      </c>
      <c r="G822" t="inlineStr">
        <is>
          <t>200.0 ml != 125.0 ml</t>
        </is>
      </c>
    </row>
    <row r="823">
      <c r="A823" t="inlineStr">
        <is>
          <t>100</t>
        </is>
      </c>
      <c r="B823" t="inlineStr">
        <is>
          <t>Resource 2.0 apricot 200ml</t>
        </is>
      </c>
      <c r="C823" t="inlineStr">
        <is>
          <t>energy</t>
        </is>
      </c>
      <c r="D823" s="9" t="inlineStr">
        <is>
          <t>FAIL</t>
        </is>
      </c>
      <c r="E823" t="inlineStr">
        <is>
          <t>200.0 kcal/100ml</t>
        </is>
      </c>
      <c r="F823">
        <f> 240.0 kcal/100ml</f>
        <v/>
      </c>
      <c r="G823" t="inlineStr">
        <is>
          <t>200.0 does not satisfy = 240.0</t>
        </is>
      </c>
    </row>
    <row r="824">
      <c r="A824" t="inlineStr">
        <is>
          <t>100</t>
        </is>
      </c>
      <c r="B824" t="inlineStr">
        <is>
          <t>Resource 2.0 apricot 200ml</t>
        </is>
      </c>
      <c r="C824" t="inlineStr">
        <is>
          <t>protein</t>
        </is>
      </c>
      <c r="D824" s="9" t="inlineStr">
        <is>
          <t>FAIL</t>
        </is>
      </c>
      <c r="E824" t="inlineStr">
        <is>
          <t>9.0 g/100ml</t>
        </is>
      </c>
      <c r="F824" t="inlineStr">
        <is>
          <t>&gt;= 14.0 g/100ml</t>
        </is>
      </c>
      <c r="G824" t="inlineStr">
        <is>
          <t>9.0 does not satisfy &gt;= 14.0</t>
        </is>
      </c>
    </row>
    <row r="825">
      <c r="A825" t="inlineStr">
        <is>
          <t>100</t>
        </is>
      </c>
      <c r="B825" t="inlineStr">
        <is>
          <t>Resource 2.0 apricot 200ml</t>
        </is>
      </c>
      <c r="C825" t="inlineStr">
        <is>
          <t>fat</t>
        </is>
      </c>
      <c r="D825" s="7" t="inlineStr">
        <is>
          <t>PASS</t>
        </is>
      </c>
      <c r="E825" t="inlineStr">
        <is>
          <t>8.7 g/100ml</t>
        </is>
      </c>
      <c r="F825">
        <f> 9.4 g/100ml</f>
        <v/>
      </c>
      <c r="G825" t="inlineStr"/>
    </row>
    <row r="826">
      <c r="A826" t="inlineStr">
        <is>
          <t>100</t>
        </is>
      </c>
      <c r="B826" t="inlineStr">
        <is>
          <t>Resource 2.0 apricot 200ml</t>
        </is>
      </c>
      <c r="C826" t="inlineStr">
        <is>
          <t>carbohydrates</t>
        </is>
      </c>
      <c r="D826" s="9" t="inlineStr">
        <is>
          <t>FAIL</t>
        </is>
      </c>
      <c r="E826" t="inlineStr">
        <is>
          <t>21.4 g/100ml</t>
        </is>
      </c>
      <c r="F826">
        <f> 24.4 g/100ml</f>
        <v/>
      </c>
      <c r="G826" t="inlineStr">
        <is>
          <t>21.4 does not satisfy = 24.4</t>
        </is>
      </c>
    </row>
    <row r="827">
      <c r="A827" t="inlineStr">
        <is>
          <t>100</t>
        </is>
      </c>
      <c r="B827" t="inlineStr">
        <is>
          <t>Resource 2.0 apricot 200ml</t>
        </is>
      </c>
      <c r="C827" t="inlineStr">
        <is>
          <t>contains_fiber</t>
        </is>
      </c>
      <c r="D827" s="7" t="inlineStr">
        <is>
          <t>PASS</t>
        </is>
      </c>
      <c r="E827" t="inlineStr">
        <is>
          <t>fiber=0.0 g/100ml</t>
        </is>
      </c>
      <c r="F827" t="inlineStr">
        <is>
          <t>no fiber</t>
        </is>
      </c>
      <c r="G827" t="inlineStr"/>
    </row>
    <row r="828">
      <c r="A828" t="inlineStr">
        <is>
          <t>100</t>
        </is>
      </c>
      <c r="B828" t="inlineStr">
        <is>
          <t>Resource 2.0 apricot 200ml</t>
        </is>
      </c>
      <c r="C828" t="inlineStr">
        <is>
          <t>formulation</t>
        </is>
      </c>
      <c r="D828" s="7" t="inlineStr">
        <is>
          <t>PASS</t>
        </is>
      </c>
      <c r="E828" t="inlineStr">
        <is>
          <t>liquid</t>
        </is>
      </c>
      <c r="F828" t="inlineStr">
        <is>
          <t>liquid</t>
        </is>
      </c>
      <c r="G828" t="inlineStr"/>
    </row>
    <row r="829">
      <c r="A829" t="inlineStr">
        <is>
          <t>100</t>
        </is>
      </c>
      <c r="B829" t="inlineStr">
        <is>
          <t>Resource 2.0 apricot 200ml</t>
        </is>
      </c>
      <c r="C829" t="inlineStr">
        <is>
          <t>route</t>
        </is>
      </c>
      <c r="D829" s="7" t="inlineStr">
        <is>
          <t>PASS</t>
        </is>
      </c>
      <c r="E829" t="inlineStr">
        <is>
          <t>oral</t>
        </is>
      </c>
      <c r="F829" t="inlineStr">
        <is>
          <t>oral</t>
        </is>
      </c>
      <c r="G829" t="inlineStr"/>
    </row>
    <row r="830">
      <c r="A830" t="inlineStr">
        <is>
          <t>100</t>
        </is>
      </c>
      <c r="B830" t="inlineStr">
        <is>
          <t>Resource 2.0 apricot 200ml</t>
        </is>
      </c>
      <c r="C830" t="inlineStr">
        <is>
          <t>volume</t>
        </is>
      </c>
      <c r="D830" s="9" t="inlineStr">
        <is>
          <t>FAIL</t>
        </is>
      </c>
      <c r="E830" t="inlineStr">
        <is>
          <t>200.0 ml</t>
        </is>
      </c>
      <c r="F830">
        <f> 125.0 ml</f>
        <v/>
      </c>
      <c r="G830" t="inlineStr">
        <is>
          <t>200.0 ml != 125.0 ml</t>
        </is>
      </c>
    </row>
    <row r="831">
      <c r="A831" t="inlineStr">
        <is>
          <t>100</t>
        </is>
      </c>
      <c r="B831" t="inlineStr">
        <is>
          <t>Isosource 2.0 Protein 500 ml</t>
        </is>
      </c>
      <c r="C831" t="inlineStr">
        <is>
          <t>energy</t>
        </is>
      </c>
      <c r="D831" s="9" t="inlineStr">
        <is>
          <t>FAIL</t>
        </is>
      </c>
      <c r="E831" t="inlineStr">
        <is>
          <t>200.0 kcal/100ml</t>
        </is>
      </c>
      <c r="F831">
        <f> 240.0 kcal/100ml</f>
        <v/>
      </c>
      <c r="G831" t="inlineStr">
        <is>
          <t>200.0 does not satisfy = 240.0</t>
        </is>
      </c>
    </row>
    <row r="832">
      <c r="A832" t="inlineStr">
        <is>
          <t>100</t>
        </is>
      </c>
      <c r="B832" t="inlineStr">
        <is>
          <t>Isosource 2.0 Protein 500 ml</t>
        </is>
      </c>
      <c r="C832" t="inlineStr">
        <is>
          <t>protein</t>
        </is>
      </c>
      <c r="D832" s="9" t="inlineStr">
        <is>
          <t>FAIL</t>
        </is>
      </c>
      <c r="E832" t="inlineStr">
        <is>
          <t>10.0 g/100ml</t>
        </is>
      </c>
      <c r="F832" t="inlineStr">
        <is>
          <t>&gt;= 14.0 g/100ml</t>
        </is>
      </c>
      <c r="G832" t="inlineStr">
        <is>
          <t>10.0 does not satisfy &gt;= 14.0</t>
        </is>
      </c>
    </row>
    <row r="833">
      <c r="A833" t="inlineStr">
        <is>
          <t>100</t>
        </is>
      </c>
      <c r="B833" t="inlineStr">
        <is>
          <t>Isosource 2.0 Protein 500 ml</t>
        </is>
      </c>
      <c r="C833" t="inlineStr">
        <is>
          <t>fat</t>
        </is>
      </c>
      <c r="D833" s="9" t="inlineStr">
        <is>
          <t>FAIL</t>
        </is>
      </c>
      <c r="E833" t="inlineStr">
        <is>
          <t>6.7 g/100ml</t>
        </is>
      </c>
      <c r="F833">
        <f> 9.4 g/100ml</f>
        <v/>
      </c>
      <c r="G833" t="inlineStr">
        <is>
          <t>6.7 does not satisfy = 9.4</t>
        </is>
      </c>
    </row>
    <row r="834">
      <c r="A834" t="inlineStr">
        <is>
          <t>100</t>
        </is>
      </c>
      <c r="B834" t="inlineStr">
        <is>
          <t>Isosource 2.0 Protein 500 ml</t>
        </is>
      </c>
      <c r="C834" t="inlineStr">
        <is>
          <t>carbohydrates</t>
        </is>
      </c>
      <c r="D834" s="7" t="inlineStr">
        <is>
          <t>PASS</t>
        </is>
      </c>
      <c r="E834" t="inlineStr">
        <is>
          <t>24.5 g/100ml</t>
        </is>
      </c>
      <c r="F834">
        <f> 24.4 g/100ml</f>
        <v/>
      </c>
      <c r="G834" t="inlineStr"/>
    </row>
    <row r="835">
      <c r="A835" t="inlineStr">
        <is>
          <t>100</t>
        </is>
      </c>
      <c r="B835" t="inlineStr">
        <is>
          <t>Isosource 2.0 Protein 500 ml</t>
        </is>
      </c>
      <c r="C835" t="inlineStr">
        <is>
          <t>contains_fiber</t>
        </is>
      </c>
      <c r="D835" s="7" t="inlineStr">
        <is>
          <t>PASS</t>
        </is>
      </c>
      <c r="E835" t="inlineStr">
        <is>
          <t>fiber=0.0 g/100ml</t>
        </is>
      </c>
      <c r="F835" t="inlineStr">
        <is>
          <t>no fiber</t>
        </is>
      </c>
      <c r="G835" t="inlineStr"/>
    </row>
    <row r="836">
      <c r="A836" t="inlineStr">
        <is>
          <t>100</t>
        </is>
      </c>
      <c r="B836" t="inlineStr">
        <is>
          <t>Isosource 2.0 Protein 500 ml</t>
        </is>
      </c>
      <c r="C836" t="inlineStr">
        <is>
          <t>formulation</t>
        </is>
      </c>
      <c r="D836" s="7" t="inlineStr">
        <is>
          <t>PASS</t>
        </is>
      </c>
      <c r="E836" t="inlineStr">
        <is>
          <t>liquid</t>
        </is>
      </c>
      <c r="F836" t="inlineStr">
        <is>
          <t>liquid</t>
        </is>
      </c>
      <c r="G836" t="inlineStr"/>
    </row>
    <row r="837">
      <c r="A837" t="inlineStr">
        <is>
          <t>100</t>
        </is>
      </c>
      <c r="B837" t="inlineStr">
        <is>
          <t>Isosource 2.0 Protein 500 ml</t>
        </is>
      </c>
      <c r="C837" t="inlineStr">
        <is>
          <t>route</t>
        </is>
      </c>
      <c r="D837" s="9" t="inlineStr">
        <is>
          <t>FAIL</t>
        </is>
      </c>
      <c r="E837" t="inlineStr">
        <is>
          <t>enteral</t>
        </is>
      </c>
      <c r="F837" t="inlineStr">
        <is>
          <t>oral</t>
        </is>
      </c>
      <c r="G837" t="inlineStr">
        <is>
          <t>'enteral' != 'oral'</t>
        </is>
      </c>
    </row>
    <row r="838">
      <c r="A838" t="inlineStr">
        <is>
          <t>100</t>
        </is>
      </c>
      <c r="B838" t="inlineStr">
        <is>
          <t>Isosource 2.0 Protein 500 ml</t>
        </is>
      </c>
      <c r="C838" t="inlineStr">
        <is>
          <t>volume</t>
        </is>
      </c>
      <c r="D838" s="9" t="inlineStr">
        <is>
          <t>FAIL</t>
        </is>
      </c>
      <c r="E838" t="inlineStr">
        <is>
          <t>500.0 ml</t>
        </is>
      </c>
      <c r="F838">
        <f> 125.0 ml</f>
        <v/>
      </c>
      <c r="G838" t="inlineStr">
        <is>
          <t>500.0 ml != 125.0 ml</t>
        </is>
      </c>
    </row>
    <row r="839">
      <c r="A839" t="inlineStr">
        <is>
          <t>101</t>
        </is>
      </c>
      <c r="B839" t="inlineStr">
        <is>
          <t>Resource 2.0 vanilla 200ml</t>
        </is>
      </c>
      <c r="C839" t="inlineStr">
        <is>
          <t>energy</t>
        </is>
      </c>
      <c r="D839" s="7" t="inlineStr">
        <is>
          <t>PASS</t>
        </is>
      </c>
      <c r="E839" t="inlineStr">
        <is>
          <t>200.0 kcal/100ml</t>
        </is>
      </c>
      <c r="F839">
        <f> 200.0 kcal/100ml</f>
        <v/>
      </c>
      <c r="G839" t="inlineStr"/>
    </row>
    <row r="840">
      <c r="A840" t="inlineStr">
        <is>
          <t>101</t>
        </is>
      </c>
      <c r="B840" t="inlineStr">
        <is>
          <t>Resource 2.0 vanilla 200ml</t>
        </is>
      </c>
      <c r="C840" t="inlineStr">
        <is>
          <t>protein</t>
        </is>
      </c>
      <c r="D840" s="7" t="inlineStr">
        <is>
          <t>PASS</t>
        </is>
      </c>
      <c r="E840" t="inlineStr">
        <is>
          <t>9.0 g/100ml</t>
        </is>
      </c>
      <c r="F840" t="inlineStr">
        <is>
          <t>&gt;= 9.0 g/100ml</t>
        </is>
      </c>
      <c r="G840" t="inlineStr"/>
    </row>
    <row r="841">
      <c r="A841" t="inlineStr">
        <is>
          <t>101</t>
        </is>
      </c>
      <c r="B841" t="inlineStr">
        <is>
          <t>Resource 2.0 vanilla 200ml</t>
        </is>
      </c>
      <c r="C841" t="inlineStr">
        <is>
          <t>fat</t>
        </is>
      </c>
      <c r="D841" s="7" t="inlineStr">
        <is>
          <t>PASS</t>
        </is>
      </c>
      <c r="E841" t="inlineStr">
        <is>
          <t>8.7 g/100ml</t>
        </is>
      </c>
      <c r="F841">
        <f> 8.7 g/100ml</f>
        <v/>
      </c>
      <c r="G841" t="inlineStr"/>
    </row>
    <row r="842">
      <c r="A842" t="inlineStr">
        <is>
          <t>101</t>
        </is>
      </c>
      <c r="B842" t="inlineStr">
        <is>
          <t>Resource 2.0 vanilla 200ml</t>
        </is>
      </c>
      <c r="C842" t="inlineStr">
        <is>
          <t>carbohydrates</t>
        </is>
      </c>
      <c r="D842" s="7" t="inlineStr">
        <is>
          <t>PASS</t>
        </is>
      </c>
      <c r="E842" t="inlineStr">
        <is>
          <t>21.4 g/100ml</t>
        </is>
      </c>
      <c r="F842">
        <f> 21.4 g/100ml</f>
        <v/>
      </c>
      <c r="G842" t="inlineStr"/>
    </row>
    <row r="843">
      <c r="A843" t="inlineStr">
        <is>
          <t>101</t>
        </is>
      </c>
      <c r="B843" t="inlineStr">
        <is>
          <t>Resource 2.0 vanilla 200ml</t>
        </is>
      </c>
      <c r="C843" t="inlineStr">
        <is>
          <t>contains_fiber</t>
        </is>
      </c>
      <c r="D843" s="7" t="inlineStr">
        <is>
          <t>PASS</t>
        </is>
      </c>
      <c r="E843" t="inlineStr">
        <is>
          <t>fiber=0.0 g/100ml</t>
        </is>
      </c>
      <c r="F843" t="inlineStr">
        <is>
          <t>no fiber</t>
        </is>
      </c>
      <c r="G843" t="inlineStr"/>
    </row>
    <row r="844">
      <c r="A844" t="inlineStr">
        <is>
          <t>101</t>
        </is>
      </c>
      <c r="B844" t="inlineStr">
        <is>
          <t>Resource 2.0 vanilla 200ml</t>
        </is>
      </c>
      <c r="C844" t="inlineStr">
        <is>
          <t>formulation</t>
        </is>
      </c>
      <c r="D844" s="7" t="inlineStr">
        <is>
          <t>PASS</t>
        </is>
      </c>
      <c r="E844" t="inlineStr">
        <is>
          <t>liquid</t>
        </is>
      </c>
      <c r="F844" t="inlineStr">
        <is>
          <t>liquid</t>
        </is>
      </c>
      <c r="G844" t="inlineStr"/>
    </row>
    <row r="845">
      <c r="A845" t="inlineStr">
        <is>
          <t>101</t>
        </is>
      </c>
      <c r="B845" t="inlineStr">
        <is>
          <t>Resource 2.0 vanilla 200ml</t>
        </is>
      </c>
      <c r="C845" t="inlineStr">
        <is>
          <t>route</t>
        </is>
      </c>
      <c r="D845" s="7" t="inlineStr">
        <is>
          <t>PASS</t>
        </is>
      </c>
      <c r="E845" t="inlineStr">
        <is>
          <t>oral</t>
        </is>
      </c>
      <c r="F845" t="inlineStr">
        <is>
          <t>oral</t>
        </is>
      </c>
      <c r="G845" t="inlineStr"/>
    </row>
    <row r="846">
      <c r="A846" t="inlineStr">
        <is>
          <t>101</t>
        </is>
      </c>
      <c r="B846" t="inlineStr">
        <is>
          <t>Resource 2.0 vanilla 200ml</t>
        </is>
      </c>
      <c r="C846" t="inlineStr">
        <is>
          <t>volume</t>
        </is>
      </c>
      <c r="D846" s="7" t="inlineStr">
        <is>
          <t>PASS</t>
        </is>
      </c>
      <c r="E846" t="inlineStr">
        <is>
          <t>200.0 ml</t>
        </is>
      </c>
      <c r="F846">
        <f> 200.0 ml</f>
        <v/>
      </c>
      <c r="G846" t="inlineStr"/>
    </row>
    <row r="847">
      <c r="A847" t="inlineStr">
        <is>
          <t>101</t>
        </is>
      </c>
      <c r="B847" t="inlineStr">
        <is>
          <t>Resource 2.0 apricot 200ml</t>
        </is>
      </c>
      <c r="C847" t="inlineStr">
        <is>
          <t>energy</t>
        </is>
      </c>
      <c r="D847" s="7" t="inlineStr">
        <is>
          <t>PASS</t>
        </is>
      </c>
      <c r="E847" t="inlineStr">
        <is>
          <t>200.0 kcal/100ml</t>
        </is>
      </c>
      <c r="F847">
        <f> 200.0 kcal/100ml</f>
        <v/>
      </c>
      <c r="G847" t="inlineStr"/>
    </row>
    <row r="848">
      <c r="A848" t="inlineStr">
        <is>
          <t>101</t>
        </is>
      </c>
      <c r="B848" t="inlineStr">
        <is>
          <t>Resource 2.0 apricot 200ml</t>
        </is>
      </c>
      <c r="C848" t="inlineStr">
        <is>
          <t>protein</t>
        </is>
      </c>
      <c r="D848" s="7" t="inlineStr">
        <is>
          <t>PASS</t>
        </is>
      </c>
      <c r="E848" t="inlineStr">
        <is>
          <t>9.0 g/100ml</t>
        </is>
      </c>
      <c r="F848" t="inlineStr">
        <is>
          <t>&gt;= 9.0 g/100ml</t>
        </is>
      </c>
      <c r="G848" t="inlineStr"/>
    </row>
    <row r="849">
      <c r="A849" t="inlineStr">
        <is>
          <t>101</t>
        </is>
      </c>
      <c r="B849" t="inlineStr">
        <is>
          <t>Resource 2.0 apricot 200ml</t>
        </is>
      </c>
      <c r="C849" t="inlineStr">
        <is>
          <t>fat</t>
        </is>
      </c>
      <c r="D849" s="7" t="inlineStr">
        <is>
          <t>PASS</t>
        </is>
      </c>
      <c r="E849" t="inlineStr">
        <is>
          <t>8.7 g/100ml</t>
        </is>
      </c>
      <c r="F849">
        <f> 8.7 g/100ml</f>
        <v/>
      </c>
      <c r="G849" t="inlineStr"/>
    </row>
    <row r="850">
      <c r="A850" t="inlineStr">
        <is>
          <t>101</t>
        </is>
      </c>
      <c r="B850" t="inlineStr">
        <is>
          <t>Resource 2.0 apricot 200ml</t>
        </is>
      </c>
      <c r="C850" t="inlineStr">
        <is>
          <t>carbohydrates</t>
        </is>
      </c>
      <c r="D850" s="7" t="inlineStr">
        <is>
          <t>PASS</t>
        </is>
      </c>
      <c r="E850" t="inlineStr">
        <is>
          <t>21.4 g/100ml</t>
        </is>
      </c>
      <c r="F850">
        <f> 21.4 g/100ml</f>
        <v/>
      </c>
      <c r="G850" t="inlineStr"/>
    </row>
    <row r="851">
      <c r="A851" t="inlineStr">
        <is>
          <t>101</t>
        </is>
      </c>
      <c r="B851" t="inlineStr">
        <is>
          <t>Resource 2.0 apricot 200ml</t>
        </is>
      </c>
      <c r="C851" t="inlineStr">
        <is>
          <t>contains_fiber</t>
        </is>
      </c>
      <c r="D851" s="7" t="inlineStr">
        <is>
          <t>PASS</t>
        </is>
      </c>
      <c r="E851" t="inlineStr">
        <is>
          <t>fiber=0.0 g/100ml</t>
        </is>
      </c>
      <c r="F851" t="inlineStr">
        <is>
          <t>no fiber</t>
        </is>
      </c>
      <c r="G851" t="inlineStr"/>
    </row>
    <row r="852">
      <c r="A852" t="inlineStr">
        <is>
          <t>101</t>
        </is>
      </c>
      <c r="B852" t="inlineStr">
        <is>
          <t>Resource 2.0 apricot 200ml</t>
        </is>
      </c>
      <c r="C852" t="inlineStr">
        <is>
          <t>formulation</t>
        </is>
      </c>
      <c r="D852" s="7" t="inlineStr">
        <is>
          <t>PASS</t>
        </is>
      </c>
      <c r="E852" t="inlineStr">
        <is>
          <t>liquid</t>
        </is>
      </c>
      <c r="F852" t="inlineStr">
        <is>
          <t>liquid</t>
        </is>
      </c>
      <c r="G852" t="inlineStr"/>
    </row>
    <row r="853">
      <c r="A853" t="inlineStr">
        <is>
          <t>101</t>
        </is>
      </c>
      <c r="B853" t="inlineStr">
        <is>
          <t>Resource 2.0 apricot 200ml</t>
        </is>
      </c>
      <c r="C853" t="inlineStr">
        <is>
          <t>route</t>
        </is>
      </c>
      <c r="D853" s="7" t="inlineStr">
        <is>
          <t>PASS</t>
        </is>
      </c>
      <c r="E853" t="inlineStr">
        <is>
          <t>oral</t>
        </is>
      </c>
      <c r="F853" t="inlineStr">
        <is>
          <t>oral</t>
        </is>
      </c>
      <c r="G853" t="inlineStr"/>
    </row>
    <row r="854">
      <c r="A854" t="inlineStr">
        <is>
          <t>101</t>
        </is>
      </c>
      <c r="B854" t="inlineStr">
        <is>
          <t>Resource 2.0 apricot 200ml</t>
        </is>
      </c>
      <c r="C854" t="inlineStr">
        <is>
          <t>volume</t>
        </is>
      </c>
      <c r="D854" s="7" t="inlineStr">
        <is>
          <t>PASS</t>
        </is>
      </c>
      <c r="E854" t="inlineStr">
        <is>
          <t>200.0 ml</t>
        </is>
      </c>
      <c r="F854">
        <f> 200.0 ml</f>
        <v/>
      </c>
      <c r="G854" t="inlineStr"/>
    </row>
    <row r="855">
      <c r="A855" t="inlineStr">
        <is>
          <t>101</t>
        </is>
      </c>
      <c r="B855" t="inlineStr">
        <is>
          <t>Resource 2.0 Fibre forest berry 200ml</t>
        </is>
      </c>
      <c r="C855" t="inlineStr">
        <is>
          <t>energy</t>
        </is>
      </c>
      <c r="D855" s="7" t="inlineStr">
        <is>
          <t>PASS</t>
        </is>
      </c>
      <c r="E855" t="inlineStr">
        <is>
          <t>200.0 kcal/100ml</t>
        </is>
      </c>
      <c r="F855">
        <f> 200.0 kcal/100ml</f>
        <v/>
      </c>
      <c r="G855" t="inlineStr"/>
    </row>
    <row r="856">
      <c r="A856" t="inlineStr">
        <is>
          <t>101</t>
        </is>
      </c>
      <c r="B856" t="inlineStr">
        <is>
          <t>Resource 2.0 Fibre forest berry 200ml</t>
        </is>
      </c>
      <c r="C856" t="inlineStr">
        <is>
          <t>protein</t>
        </is>
      </c>
      <c r="D856" s="7" t="inlineStr">
        <is>
          <t>PASS</t>
        </is>
      </c>
      <c r="E856" t="inlineStr">
        <is>
          <t>9.0 g/100ml</t>
        </is>
      </c>
      <c r="F856" t="inlineStr">
        <is>
          <t>&gt;= 9.0 g/100ml</t>
        </is>
      </c>
      <c r="G856" t="inlineStr"/>
    </row>
    <row r="857">
      <c r="A857" t="inlineStr">
        <is>
          <t>101</t>
        </is>
      </c>
      <c r="B857" t="inlineStr">
        <is>
          <t>Resource 2.0 Fibre forest berry 200ml</t>
        </is>
      </c>
      <c r="C857" t="inlineStr">
        <is>
          <t>fat</t>
        </is>
      </c>
      <c r="D857" s="7" t="inlineStr">
        <is>
          <t>PASS</t>
        </is>
      </c>
      <c r="E857" t="inlineStr">
        <is>
          <t>8.7 g/100ml</t>
        </is>
      </c>
      <c r="F857">
        <f> 8.7 g/100ml</f>
        <v/>
      </c>
      <c r="G857" t="inlineStr"/>
    </row>
    <row r="858">
      <c r="A858" t="inlineStr">
        <is>
          <t>101</t>
        </is>
      </c>
      <c r="B858" t="inlineStr">
        <is>
          <t>Resource 2.0 Fibre forest berry 200ml</t>
        </is>
      </c>
      <c r="C858" t="inlineStr">
        <is>
          <t>carbohydrates</t>
        </is>
      </c>
      <c r="D858" s="7" t="inlineStr">
        <is>
          <t>PASS</t>
        </is>
      </c>
      <c r="E858" t="inlineStr">
        <is>
          <t>20.0 g/100ml</t>
        </is>
      </c>
      <c r="F858">
        <f> 21.4 g/100ml</f>
        <v/>
      </c>
      <c r="G858" t="inlineStr"/>
    </row>
    <row r="859">
      <c r="A859" t="inlineStr">
        <is>
          <t>101</t>
        </is>
      </c>
      <c r="B859" t="inlineStr">
        <is>
          <t>Resource 2.0 Fibre forest berry 200ml</t>
        </is>
      </c>
      <c r="C859" t="inlineStr">
        <is>
          <t>contains_fiber</t>
        </is>
      </c>
      <c r="D859" s="9" t="inlineStr">
        <is>
          <t>FAIL</t>
        </is>
      </c>
      <c r="E859" t="inlineStr">
        <is>
          <t>fiber=2.5 g/100ml</t>
        </is>
      </c>
      <c r="F859" t="inlineStr">
        <is>
          <t>no fiber</t>
        </is>
      </c>
      <c r="G859" t="inlineStr">
        <is>
          <t>Product contains fiber (2.5 g/100ml)</t>
        </is>
      </c>
    </row>
    <row r="860">
      <c r="A860" t="inlineStr">
        <is>
          <t>101</t>
        </is>
      </c>
      <c r="B860" t="inlineStr">
        <is>
          <t>Resource 2.0 Fibre forest berry 200ml</t>
        </is>
      </c>
      <c r="C860" t="inlineStr">
        <is>
          <t>formulation</t>
        </is>
      </c>
      <c r="D860" s="7" t="inlineStr">
        <is>
          <t>PASS</t>
        </is>
      </c>
      <c r="E860" t="inlineStr">
        <is>
          <t>liquid</t>
        </is>
      </c>
      <c r="F860" t="inlineStr">
        <is>
          <t>liquid</t>
        </is>
      </c>
      <c r="G860" t="inlineStr"/>
    </row>
    <row r="861">
      <c r="A861" t="inlineStr">
        <is>
          <t>101</t>
        </is>
      </c>
      <c r="B861" t="inlineStr">
        <is>
          <t>Resource 2.0 Fibre forest berry 200ml</t>
        </is>
      </c>
      <c r="C861" t="inlineStr">
        <is>
          <t>route</t>
        </is>
      </c>
      <c r="D861" s="7" t="inlineStr">
        <is>
          <t>PASS</t>
        </is>
      </c>
      <c r="E861" t="inlineStr">
        <is>
          <t>oral</t>
        </is>
      </c>
      <c r="F861" t="inlineStr">
        <is>
          <t>oral</t>
        </is>
      </c>
      <c r="G861" t="inlineStr"/>
    </row>
    <row r="862">
      <c r="A862" t="inlineStr">
        <is>
          <t>101</t>
        </is>
      </c>
      <c r="B862" t="inlineStr">
        <is>
          <t>Resource 2.0 Fibre forest berry 200ml</t>
        </is>
      </c>
      <c r="C862" t="inlineStr">
        <is>
          <t>volume</t>
        </is>
      </c>
      <c r="D862" s="7" t="inlineStr">
        <is>
          <t>PASS</t>
        </is>
      </c>
      <c r="E862" t="inlineStr">
        <is>
          <t>200.0 ml</t>
        </is>
      </c>
      <c r="F862">
        <f> 200.0 ml</f>
        <v/>
      </c>
      <c r="G862" t="inlineStr"/>
    </row>
    <row r="863">
      <c r="A863" t="inlineStr">
        <is>
          <t>102</t>
        </is>
      </c>
      <c r="B863" t="inlineStr">
        <is>
          <t>Oral Impact vanilla 237ml</t>
        </is>
      </c>
      <c r="C863" t="inlineStr">
        <is>
          <t>energy</t>
        </is>
      </c>
      <c r="D863" s="9" t="inlineStr">
        <is>
          <t>FAIL</t>
        </is>
      </c>
      <c r="E863" t="inlineStr">
        <is>
          <t>144.0 kcal/100ml</t>
        </is>
      </c>
      <c r="F863">
        <f> 100.0 kcal/100ml</f>
        <v/>
      </c>
      <c r="G863" t="inlineStr">
        <is>
          <t>144.0 does not satisfy = 100.0</t>
        </is>
      </c>
    </row>
    <row r="864">
      <c r="A864" t="inlineStr">
        <is>
          <t>102</t>
        </is>
      </c>
      <c r="B864" t="inlineStr">
        <is>
          <t>Oral Impact vanilla 237ml</t>
        </is>
      </c>
      <c r="C864" t="inlineStr">
        <is>
          <t>protein</t>
        </is>
      </c>
      <c r="D864" s="7" t="inlineStr">
        <is>
          <t>PASS</t>
        </is>
      </c>
      <c r="E864" t="inlineStr">
        <is>
          <t>7.6 g/100ml</t>
        </is>
      </c>
      <c r="F864" t="inlineStr">
        <is>
          <t>&gt;= 4.1 g/100ml</t>
        </is>
      </c>
      <c r="G864" t="inlineStr"/>
    </row>
    <row r="865">
      <c r="A865" t="inlineStr">
        <is>
          <t>102</t>
        </is>
      </c>
      <c r="B865" t="inlineStr">
        <is>
          <t>Oral Impact vanilla 237ml</t>
        </is>
      </c>
      <c r="C865" t="inlineStr">
        <is>
          <t>fat</t>
        </is>
      </c>
      <c r="D865" s="7" t="inlineStr">
        <is>
          <t>PASS</t>
        </is>
      </c>
      <c r="E865" t="inlineStr">
        <is>
          <t>3.9 g/100ml</t>
        </is>
      </c>
      <c r="F865" t="inlineStr">
        <is>
          <t>&gt;= 3.5 g/100ml</t>
        </is>
      </c>
      <c r="G865" t="inlineStr"/>
    </row>
    <row r="866">
      <c r="A866" t="inlineStr">
        <is>
          <t>102</t>
        </is>
      </c>
      <c r="B866" t="inlineStr">
        <is>
          <t>Oral Impact vanilla 237ml</t>
        </is>
      </c>
      <c r="C866" t="inlineStr">
        <is>
          <t>carbohydrates</t>
        </is>
      </c>
      <c r="D866" s="7" t="inlineStr">
        <is>
          <t>PASS</t>
        </is>
      </c>
      <c r="E866" t="inlineStr">
        <is>
          <t>18.9 g/100ml</t>
        </is>
      </c>
      <c r="F866" t="inlineStr">
        <is>
          <t>&gt;= 12.0 g/100ml</t>
        </is>
      </c>
      <c r="G866" t="inlineStr"/>
    </row>
    <row r="867">
      <c r="A867" t="inlineStr">
        <is>
          <t>102</t>
        </is>
      </c>
      <c r="B867" t="inlineStr">
        <is>
          <t>Oral Impact vanilla 237ml</t>
        </is>
      </c>
      <c r="C867" t="inlineStr">
        <is>
          <t>monounsaturated_fat</t>
        </is>
      </c>
      <c r="D867" s="8" t="inlineStr">
        <is>
          <t>UNKNOWN</t>
        </is>
      </c>
      <c r="E867" t="inlineStr">
        <is>
          <t>N/A</t>
        </is>
      </c>
      <c r="F867" t="inlineStr">
        <is>
          <t>&gt;= 2.2 g/100ml</t>
        </is>
      </c>
      <c r="G867" t="inlineStr">
        <is>
          <t>Product has no value for 'monounsaturated_fat'</t>
        </is>
      </c>
    </row>
    <row r="868">
      <c r="A868" t="inlineStr">
        <is>
          <t>102</t>
        </is>
      </c>
      <c r="B868" t="inlineStr">
        <is>
          <t>Oral Impact vanilla 237ml</t>
        </is>
      </c>
      <c r="C868" t="inlineStr">
        <is>
          <t>fiber</t>
        </is>
      </c>
      <c r="D868" s="9" t="inlineStr">
        <is>
          <t>FAIL</t>
        </is>
      </c>
      <c r="E868" t="inlineStr">
        <is>
          <t>1.4 g/100ml</t>
        </is>
      </c>
      <c r="F868">
        <f> 2.1 g/100ml</f>
        <v/>
      </c>
      <c r="G868" t="inlineStr">
        <is>
          <t>1.4 does not satisfy = 2.1</t>
        </is>
      </c>
    </row>
    <row r="869">
      <c r="A869" t="inlineStr">
        <is>
          <t>102</t>
        </is>
      </c>
      <c r="B869" t="inlineStr">
        <is>
          <t>Oral Impact vanilla 237ml</t>
        </is>
      </c>
      <c r="C869" t="inlineStr">
        <is>
          <t>l_arginine</t>
        </is>
      </c>
      <c r="D869" s="7" t="inlineStr">
        <is>
          <t>PASS</t>
        </is>
      </c>
      <c r="E869" t="inlineStr">
        <is>
          <t>1.8 g/100ml</t>
        </is>
      </c>
      <c r="F869" t="inlineStr">
        <is>
          <t>&gt;= 0.21 g/100ml</t>
        </is>
      </c>
      <c r="G869" t="inlineStr"/>
    </row>
    <row r="870">
      <c r="A870" t="inlineStr">
        <is>
          <t>102</t>
        </is>
      </c>
      <c r="B870" t="inlineStr">
        <is>
          <t>Oral Impact vanilla 237ml</t>
        </is>
      </c>
      <c r="C870" t="inlineStr">
        <is>
          <t>low_glycemic_index</t>
        </is>
      </c>
      <c r="D870" s="8" t="inlineStr">
        <is>
          <t>UNKNOWN</t>
        </is>
      </c>
      <c r="E870" t="inlineStr">
        <is>
          <t>N/A</t>
        </is>
      </c>
      <c r="F870" t="inlineStr">
        <is>
          <t>True</t>
        </is>
      </c>
      <c r="G870" t="inlineStr">
        <is>
          <t>Cannot determine 'low_glycemic_index' for this product</t>
        </is>
      </c>
    </row>
    <row r="871">
      <c r="A871" t="inlineStr">
        <is>
          <t>102</t>
        </is>
      </c>
      <c r="B871" t="inlineStr">
        <is>
          <t>Oral Impact vanilla 237ml</t>
        </is>
      </c>
      <c r="C871" t="inlineStr">
        <is>
          <t>formulation</t>
        </is>
      </c>
      <c r="D871" s="7" t="inlineStr">
        <is>
          <t>PASS</t>
        </is>
      </c>
      <c r="E871" t="inlineStr">
        <is>
          <t>liquid</t>
        </is>
      </c>
      <c r="F871" t="inlineStr">
        <is>
          <t>liquid</t>
        </is>
      </c>
      <c r="G871" t="inlineStr"/>
    </row>
    <row r="872">
      <c r="A872" t="inlineStr">
        <is>
          <t>102</t>
        </is>
      </c>
      <c r="B872" t="inlineStr">
        <is>
          <t>Oral Impact vanilla 237ml</t>
        </is>
      </c>
      <c r="C872" t="inlineStr">
        <is>
          <t>route</t>
        </is>
      </c>
      <c r="D872" s="7" t="inlineStr">
        <is>
          <t>PASS</t>
        </is>
      </c>
      <c r="E872" t="inlineStr">
        <is>
          <t>oral</t>
        </is>
      </c>
      <c r="F872" t="inlineStr">
        <is>
          <t>oral</t>
        </is>
      </c>
      <c r="G872" t="inlineStr"/>
    </row>
    <row r="873">
      <c r="A873" t="inlineStr">
        <is>
          <t>102</t>
        </is>
      </c>
      <c r="B873" t="inlineStr">
        <is>
          <t>Oral Impact vanilla 237ml</t>
        </is>
      </c>
      <c r="C873" t="inlineStr">
        <is>
          <t>volume</t>
        </is>
      </c>
      <c r="D873" s="9" t="inlineStr">
        <is>
          <t>FAIL</t>
        </is>
      </c>
      <c r="E873" t="inlineStr">
        <is>
          <t>237.0 ml</t>
        </is>
      </c>
      <c r="F873">
        <f> 200.0 ml</f>
        <v/>
      </c>
      <c r="G873" t="inlineStr">
        <is>
          <t>237.0 ml != 200.0 ml</t>
        </is>
      </c>
    </row>
    <row r="874">
      <c r="A874" t="inlineStr">
        <is>
          <t>102</t>
        </is>
      </c>
      <c r="B874" t="inlineStr">
        <is>
          <t>Oral Impact tropical 237ml</t>
        </is>
      </c>
      <c r="C874" t="inlineStr">
        <is>
          <t>energy</t>
        </is>
      </c>
      <c r="D874" s="9" t="inlineStr">
        <is>
          <t>FAIL</t>
        </is>
      </c>
      <c r="E874" t="inlineStr">
        <is>
          <t>144.0 kcal/100ml</t>
        </is>
      </c>
      <c r="F874">
        <f> 100.0 kcal/100ml</f>
        <v/>
      </c>
      <c r="G874" t="inlineStr">
        <is>
          <t>144.0 does not satisfy = 100.0</t>
        </is>
      </c>
    </row>
    <row r="875">
      <c r="A875" t="inlineStr">
        <is>
          <t>102</t>
        </is>
      </c>
      <c r="B875" t="inlineStr">
        <is>
          <t>Oral Impact tropical 237ml</t>
        </is>
      </c>
      <c r="C875" t="inlineStr">
        <is>
          <t>protein</t>
        </is>
      </c>
      <c r="D875" s="7" t="inlineStr">
        <is>
          <t>PASS</t>
        </is>
      </c>
      <c r="E875" t="inlineStr">
        <is>
          <t>7.6 g/100ml</t>
        </is>
      </c>
      <c r="F875" t="inlineStr">
        <is>
          <t>&gt;= 4.1 g/100ml</t>
        </is>
      </c>
      <c r="G875" t="inlineStr"/>
    </row>
    <row r="876">
      <c r="A876" t="inlineStr">
        <is>
          <t>102</t>
        </is>
      </c>
      <c r="B876" t="inlineStr">
        <is>
          <t>Oral Impact tropical 237ml</t>
        </is>
      </c>
      <c r="C876" t="inlineStr">
        <is>
          <t>fat</t>
        </is>
      </c>
      <c r="D876" s="7" t="inlineStr">
        <is>
          <t>PASS</t>
        </is>
      </c>
      <c r="E876" t="inlineStr">
        <is>
          <t>3.9 g/100ml</t>
        </is>
      </c>
      <c r="F876" t="inlineStr">
        <is>
          <t>&gt;= 3.5 g/100ml</t>
        </is>
      </c>
      <c r="G876" t="inlineStr"/>
    </row>
    <row r="877">
      <c r="A877" t="inlineStr">
        <is>
          <t>102</t>
        </is>
      </c>
      <c r="B877" t="inlineStr">
        <is>
          <t>Oral Impact tropical 237ml</t>
        </is>
      </c>
      <c r="C877" t="inlineStr">
        <is>
          <t>carbohydrates</t>
        </is>
      </c>
      <c r="D877" s="7" t="inlineStr">
        <is>
          <t>PASS</t>
        </is>
      </c>
      <c r="E877" t="inlineStr">
        <is>
          <t>18.9 g/100ml</t>
        </is>
      </c>
      <c r="F877" t="inlineStr">
        <is>
          <t>&gt;= 12.0 g/100ml</t>
        </is>
      </c>
      <c r="G877" t="inlineStr"/>
    </row>
    <row r="878">
      <c r="A878" t="inlineStr">
        <is>
          <t>102</t>
        </is>
      </c>
      <c r="B878" t="inlineStr">
        <is>
          <t>Oral Impact tropical 237ml</t>
        </is>
      </c>
      <c r="C878" t="inlineStr">
        <is>
          <t>monounsaturated_fat</t>
        </is>
      </c>
      <c r="D878" s="8" t="inlineStr">
        <is>
          <t>UNKNOWN</t>
        </is>
      </c>
      <c r="E878" t="inlineStr">
        <is>
          <t>N/A</t>
        </is>
      </c>
      <c r="F878" t="inlineStr">
        <is>
          <t>&gt;= 2.2 g/100ml</t>
        </is>
      </c>
      <c r="G878" t="inlineStr">
        <is>
          <t>Product has no value for 'monounsaturated_fat'</t>
        </is>
      </c>
    </row>
    <row r="879">
      <c r="A879" t="inlineStr">
        <is>
          <t>102</t>
        </is>
      </c>
      <c r="B879" t="inlineStr">
        <is>
          <t>Oral Impact tropical 237ml</t>
        </is>
      </c>
      <c r="C879" t="inlineStr">
        <is>
          <t>fiber</t>
        </is>
      </c>
      <c r="D879" s="9" t="inlineStr">
        <is>
          <t>FAIL</t>
        </is>
      </c>
      <c r="E879" t="inlineStr">
        <is>
          <t>1.4 g/100ml</t>
        </is>
      </c>
      <c r="F879">
        <f> 2.1 g/100ml</f>
        <v/>
      </c>
      <c r="G879" t="inlineStr">
        <is>
          <t>1.4 does not satisfy = 2.1</t>
        </is>
      </c>
    </row>
    <row r="880">
      <c r="A880" t="inlineStr">
        <is>
          <t>102</t>
        </is>
      </c>
      <c r="B880" t="inlineStr">
        <is>
          <t>Oral Impact tropical 237ml</t>
        </is>
      </c>
      <c r="C880" t="inlineStr">
        <is>
          <t>l_arginine</t>
        </is>
      </c>
      <c r="D880" s="7" t="inlineStr">
        <is>
          <t>PASS</t>
        </is>
      </c>
      <c r="E880" t="inlineStr">
        <is>
          <t>1.8 g/100ml</t>
        </is>
      </c>
      <c r="F880" t="inlineStr">
        <is>
          <t>&gt;= 0.21 g/100ml</t>
        </is>
      </c>
      <c r="G880" t="inlineStr"/>
    </row>
    <row r="881">
      <c r="A881" t="inlineStr">
        <is>
          <t>102</t>
        </is>
      </c>
      <c r="B881" t="inlineStr">
        <is>
          <t>Oral Impact tropical 237ml</t>
        </is>
      </c>
      <c r="C881" t="inlineStr">
        <is>
          <t>low_glycemic_index</t>
        </is>
      </c>
      <c r="D881" s="8" t="inlineStr">
        <is>
          <t>UNKNOWN</t>
        </is>
      </c>
      <c r="E881" t="inlineStr">
        <is>
          <t>N/A</t>
        </is>
      </c>
      <c r="F881" t="inlineStr">
        <is>
          <t>True</t>
        </is>
      </c>
      <c r="G881" t="inlineStr">
        <is>
          <t>Cannot determine 'low_glycemic_index' for this product</t>
        </is>
      </c>
    </row>
    <row r="882">
      <c r="A882" t="inlineStr">
        <is>
          <t>102</t>
        </is>
      </c>
      <c r="B882" t="inlineStr">
        <is>
          <t>Oral Impact tropical 237ml</t>
        </is>
      </c>
      <c r="C882" t="inlineStr">
        <is>
          <t>formulation</t>
        </is>
      </c>
      <c r="D882" s="7" t="inlineStr">
        <is>
          <t>PASS</t>
        </is>
      </c>
      <c r="E882" t="inlineStr">
        <is>
          <t>liquid</t>
        </is>
      </c>
      <c r="F882" t="inlineStr">
        <is>
          <t>liquid</t>
        </is>
      </c>
      <c r="G882" t="inlineStr"/>
    </row>
    <row r="883">
      <c r="A883" t="inlineStr">
        <is>
          <t>102</t>
        </is>
      </c>
      <c r="B883" t="inlineStr">
        <is>
          <t>Oral Impact tropical 237ml</t>
        </is>
      </c>
      <c r="C883" t="inlineStr">
        <is>
          <t>route</t>
        </is>
      </c>
      <c r="D883" s="7" t="inlineStr">
        <is>
          <t>PASS</t>
        </is>
      </c>
      <c r="E883" t="inlineStr">
        <is>
          <t>oral</t>
        </is>
      </c>
      <c r="F883" t="inlineStr">
        <is>
          <t>oral</t>
        </is>
      </c>
      <c r="G883" t="inlineStr"/>
    </row>
    <row r="884">
      <c r="A884" t="inlineStr">
        <is>
          <t>102</t>
        </is>
      </c>
      <c r="B884" t="inlineStr">
        <is>
          <t>Oral Impact tropical 237ml</t>
        </is>
      </c>
      <c r="C884" t="inlineStr">
        <is>
          <t>volume</t>
        </is>
      </c>
      <c r="D884" s="9" t="inlineStr">
        <is>
          <t>FAIL</t>
        </is>
      </c>
      <c r="E884" t="inlineStr">
        <is>
          <t>237.0 ml</t>
        </is>
      </c>
      <c r="F884">
        <f> 200.0 ml</f>
        <v/>
      </c>
      <c r="G884" t="inlineStr">
        <is>
          <t>237.0 ml != 200.0 ml</t>
        </is>
      </c>
    </row>
    <row r="885">
      <c r="A885" t="inlineStr">
        <is>
          <t>102</t>
        </is>
      </c>
      <c r="B885" t="inlineStr">
        <is>
          <t>Resource Protein strawberry 200ml</t>
        </is>
      </c>
      <c r="C885" t="inlineStr">
        <is>
          <t>energy</t>
        </is>
      </c>
      <c r="D885" s="9" t="inlineStr">
        <is>
          <t>FAIL</t>
        </is>
      </c>
      <c r="E885" t="inlineStr">
        <is>
          <t>125.0 kcal/100ml</t>
        </is>
      </c>
      <c r="F885">
        <f> 100.0 kcal/100ml</f>
        <v/>
      </c>
      <c r="G885" t="inlineStr">
        <is>
          <t>125.0 does not satisfy = 100.0</t>
        </is>
      </c>
    </row>
    <row r="886">
      <c r="A886" t="inlineStr">
        <is>
          <t>102</t>
        </is>
      </c>
      <c r="B886" t="inlineStr">
        <is>
          <t>Resource Protein strawberry 200ml</t>
        </is>
      </c>
      <c r="C886" t="inlineStr">
        <is>
          <t>protein</t>
        </is>
      </c>
      <c r="D886" s="7" t="inlineStr">
        <is>
          <t>PASS</t>
        </is>
      </c>
      <c r="E886" t="inlineStr">
        <is>
          <t>9.4 g/100ml</t>
        </is>
      </c>
      <c r="F886" t="inlineStr">
        <is>
          <t>&gt;= 4.1 g/100ml</t>
        </is>
      </c>
      <c r="G886" t="inlineStr"/>
    </row>
    <row r="887">
      <c r="A887" t="inlineStr">
        <is>
          <t>102</t>
        </is>
      </c>
      <c r="B887" t="inlineStr">
        <is>
          <t>Resource Protein strawberry 200ml</t>
        </is>
      </c>
      <c r="C887" t="inlineStr">
        <is>
          <t>fat</t>
        </is>
      </c>
      <c r="D887" s="7" t="inlineStr">
        <is>
          <t>PASS</t>
        </is>
      </c>
      <c r="E887" t="inlineStr">
        <is>
          <t>3.5 g/100ml</t>
        </is>
      </c>
      <c r="F887" t="inlineStr">
        <is>
          <t>&gt;= 3.5 g/100ml</t>
        </is>
      </c>
      <c r="G887" t="inlineStr"/>
    </row>
    <row r="888">
      <c r="A888" t="inlineStr">
        <is>
          <t>102</t>
        </is>
      </c>
      <c r="B888" t="inlineStr">
        <is>
          <t>Resource Protein strawberry 200ml</t>
        </is>
      </c>
      <c r="C888" t="inlineStr">
        <is>
          <t>carbohydrates</t>
        </is>
      </c>
      <c r="D888" s="7" t="inlineStr">
        <is>
          <t>PASS</t>
        </is>
      </c>
      <c r="E888" t="inlineStr">
        <is>
          <t>14.0 g/100ml</t>
        </is>
      </c>
      <c r="F888" t="inlineStr">
        <is>
          <t>&gt;= 12.0 g/100ml</t>
        </is>
      </c>
      <c r="G888" t="inlineStr"/>
    </row>
    <row r="889">
      <c r="A889" t="inlineStr">
        <is>
          <t>102</t>
        </is>
      </c>
      <c r="B889" t="inlineStr">
        <is>
          <t>Resource Protein strawberry 200ml</t>
        </is>
      </c>
      <c r="C889" t="inlineStr">
        <is>
          <t>monounsaturated_fat</t>
        </is>
      </c>
      <c r="D889" s="8" t="inlineStr">
        <is>
          <t>UNKNOWN</t>
        </is>
      </c>
      <c r="E889" t="inlineStr">
        <is>
          <t>N/A</t>
        </is>
      </c>
      <c r="F889" t="inlineStr">
        <is>
          <t>&gt;= 2.2 g/100ml</t>
        </is>
      </c>
      <c r="G889" t="inlineStr">
        <is>
          <t>Product has no value for 'monounsaturated_fat'</t>
        </is>
      </c>
    </row>
    <row r="890">
      <c r="A890" t="inlineStr">
        <is>
          <t>102</t>
        </is>
      </c>
      <c r="B890" t="inlineStr">
        <is>
          <t>Resource Protein strawberry 200ml</t>
        </is>
      </c>
      <c r="C890" t="inlineStr">
        <is>
          <t>fiber</t>
        </is>
      </c>
      <c r="D890" s="9" t="inlineStr">
        <is>
          <t>FAIL</t>
        </is>
      </c>
      <c r="E890" t="inlineStr">
        <is>
          <t>0.0 g/100ml</t>
        </is>
      </c>
      <c r="F890">
        <f> 2.1 g/100ml</f>
        <v/>
      </c>
      <c r="G890" t="inlineStr">
        <is>
          <t>0.0 does not satisfy = 2.1</t>
        </is>
      </c>
    </row>
    <row r="891">
      <c r="A891" t="inlineStr">
        <is>
          <t>102</t>
        </is>
      </c>
      <c r="B891" t="inlineStr">
        <is>
          <t>Resource Protein strawberry 200ml</t>
        </is>
      </c>
      <c r="C891" t="inlineStr">
        <is>
          <t>l_arginine</t>
        </is>
      </c>
      <c r="D891" s="8" t="inlineStr">
        <is>
          <t>UNKNOWN</t>
        </is>
      </c>
      <c r="E891" t="inlineStr">
        <is>
          <t>N/A</t>
        </is>
      </c>
      <c r="F891" t="inlineStr">
        <is>
          <t>&gt;= 0.21 g/100ml</t>
        </is>
      </c>
      <c r="G891" t="inlineStr">
        <is>
          <t>Product has no value for 'l_arginine'</t>
        </is>
      </c>
    </row>
    <row r="892">
      <c r="A892" t="inlineStr">
        <is>
          <t>102</t>
        </is>
      </c>
      <c r="B892" t="inlineStr">
        <is>
          <t>Resource Protein strawberry 200ml</t>
        </is>
      </c>
      <c r="C892" t="inlineStr">
        <is>
          <t>low_glycemic_index</t>
        </is>
      </c>
      <c r="D892" s="8" t="inlineStr">
        <is>
          <t>UNKNOWN</t>
        </is>
      </c>
      <c r="E892" t="inlineStr">
        <is>
          <t>N/A</t>
        </is>
      </c>
      <c r="F892" t="inlineStr">
        <is>
          <t>True</t>
        </is>
      </c>
      <c r="G892" t="inlineStr">
        <is>
          <t>Cannot determine 'low_glycemic_index' for this product</t>
        </is>
      </c>
    </row>
    <row r="893">
      <c r="A893" t="inlineStr">
        <is>
          <t>102</t>
        </is>
      </c>
      <c r="B893" t="inlineStr">
        <is>
          <t>Resource Protein strawberry 200ml</t>
        </is>
      </c>
      <c r="C893" t="inlineStr">
        <is>
          <t>formulation</t>
        </is>
      </c>
      <c r="D893" s="7" t="inlineStr">
        <is>
          <t>PASS</t>
        </is>
      </c>
      <c r="E893" t="inlineStr">
        <is>
          <t>liquid</t>
        </is>
      </c>
      <c r="F893" t="inlineStr">
        <is>
          <t>liquid</t>
        </is>
      </c>
      <c r="G893" t="inlineStr"/>
    </row>
    <row r="894">
      <c r="A894" t="inlineStr">
        <is>
          <t>102</t>
        </is>
      </c>
      <c r="B894" t="inlineStr">
        <is>
          <t>Resource Protein strawberry 200ml</t>
        </is>
      </c>
      <c r="C894" t="inlineStr">
        <is>
          <t>route</t>
        </is>
      </c>
      <c r="D894" s="7" t="inlineStr">
        <is>
          <t>PASS</t>
        </is>
      </c>
      <c r="E894" t="inlineStr">
        <is>
          <t>oral</t>
        </is>
      </c>
      <c r="F894" t="inlineStr">
        <is>
          <t>oral</t>
        </is>
      </c>
      <c r="G894" t="inlineStr"/>
    </row>
    <row r="895">
      <c r="A895" t="inlineStr">
        <is>
          <t>102</t>
        </is>
      </c>
      <c r="B895" t="inlineStr">
        <is>
          <t>Resource Protein strawberry 200ml</t>
        </is>
      </c>
      <c r="C895" t="inlineStr">
        <is>
          <t>volume</t>
        </is>
      </c>
      <c r="D895" s="7" t="inlineStr">
        <is>
          <t>PASS</t>
        </is>
      </c>
      <c r="E895" t="inlineStr">
        <is>
          <t>200.0 ml</t>
        </is>
      </c>
      <c r="F895">
        <f> 200.0 ml</f>
        <v/>
      </c>
      <c r="G895" t="inlineStr"/>
    </row>
    <row r="896">
      <c r="A896" t="inlineStr">
        <is>
          <t>103</t>
        </is>
      </c>
      <c r="B896" t="inlineStr">
        <is>
          <t>Resource 2.0 vanilla 200ml</t>
        </is>
      </c>
      <c r="C896" t="inlineStr">
        <is>
          <t>energy</t>
        </is>
      </c>
      <c r="D896" s="8" t="inlineStr">
        <is>
          <t>UNKNOWN</t>
        </is>
      </c>
      <c r="E896" t="inlineStr">
        <is>
          <t>200.0</t>
        </is>
      </c>
      <c r="F896">
        <f> 2.0 kcal/1g</f>
        <v/>
      </c>
      <c r="G896" t="inlineStr">
        <is>
          <t>Incompatible units for 'energy': product is kcal/100ml, requirement is kcal/100g</t>
        </is>
      </c>
    </row>
    <row r="897">
      <c r="A897" t="inlineStr">
        <is>
          <t>103</t>
        </is>
      </c>
      <c r="B897" t="inlineStr">
        <is>
          <t>Resource 2.0 vanilla 200ml</t>
        </is>
      </c>
      <c r="C897" t="inlineStr">
        <is>
          <t>protein</t>
        </is>
      </c>
      <c r="D897" s="7" t="inlineStr">
        <is>
          <t>PASS</t>
        </is>
      </c>
      <c r="E897" t="inlineStr">
        <is>
          <t>9.0 g/100ml</t>
        </is>
      </c>
      <c r="F897">
        <f> 10.0 g/100ml</f>
        <v/>
      </c>
      <c r="G897" t="inlineStr"/>
    </row>
    <row r="898">
      <c r="A898" t="inlineStr">
        <is>
          <t>103</t>
        </is>
      </c>
      <c r="B898" t="inlineStr">
        <is>
          <t>Resource 2.0 vanilla 200ml</t>
        </is>
      </c>
      <c r="C898" t="inlineStr">
        <is>
          <t>fat</t>
        </is>
      </c>
      <c r="D898" s="9" t="inlineStr">
        <is>
          <t>FAIL</t>
        </is>
      </c>
      <c r="E898" t="inlineStr">
        <is>
          <t>8.7 g/100ml</t>
        </is>
      </c>
      <c r="F898">
        <f> 7.8 g/100ml</f>
        <v/>
      </c>
      <c r="G898" t="inlineStr">
        <is>
          <t>8.7 does not satisfy = 7.8</t>
        </is>
      </c>
    </row>
    <row r="899">
      <c r="A899" t="inlineStr">
        <is>
          <t>103</t>
        </is>
      </c>
      <c r="B899" t="inlineStr">
        <is>
          <t>Resource 2.0 vanilla 200ml</t>
        </is>
      </c>
      <c r="C899" t="inlineStr">
        <is>
          <t>carbohydrates</t>
        </is>
      </c>
      <c r="D899" s="7" t="inlineStr">
        <is>
          <t>PASS</t>
        </is>
      </c>
      <c r="E899" t="inlineStr">
        <is>
          <t>21.4 g/100ml</t>
        </is>
      </c>
      <c r="F899">
        <f> 22.5 g/100ml</f>
        <v/>
      </c>
      <c r="G899" t="inlineStr"/>
    </row>
    <row r="900">
      <c r="A900" t="inlineStr">
        <is>
          <t>103</t>
        </is>
      </c>
      <c r="B900" t="inlineStr">
        <is>
          <t>Resource 2.0 vanilla 200ml</t>
        </is>
      </c>
      <c r="C900" t="inlineStr">
        <is>
          <t>formulation</t>
        </is>
      </c>
      <c r="D900" s="9" t="inlineStr">
        <is>
          <t>FAIL</t>
        </is>
      </c>
      <c r="E900" t="inlineStr">
        <is>
          <t>liquid</t>
        </is>
      </c>
      <c r="F900" t="inlineStr">
        <is>
          <t>semi_solid</t>
        </is>
      </c>
      <c r="G900" t="inlineStr">
        <is>
          <t>'liquid' != 'semi_solid'</t>
        </is>
      </c>
    </row>
    <row r="901">
      <c r="A901" t="inlineStr">
        <is>
          <t>103</t>
        </is>
      </c>
      <c r="B901" t="inlineStr">
        <is>
          <t>Resource 2.0 vanilla 200ml</t>
        </is>
      </c>
      <c r="C901" t="inlineStr">
        <is>
          <t>route</t>
        </is>
      </c>
      <c r="D901" s="7" t="inlineStr">
        <is>
          <t>PASS</t>
        </is>
      </c>
      <c r="E901" t="inlineStr">
        <is>
          <t>oral</t>
        </is>
      </c>
      <c r="F901" t="inlineStr">
        <is>
          <t>oral</t>
        </is>
      </c>
      <c r="G901" t="inlineStr"/>
    </row>
    <row r="902">
      <c r="A902" t="inlineStr">
        <is>
          <t>103</t>
        </is>
      </c>
      <c r="B902" t="inlineStr">
        <is>
          <t>Resource 2.0 vanilla 200ml</t>
        </is>
      </c>
      <c r="C902" t="inlineStr">
        <is>
          <t>volume</t>
        </is>
      </c>
      <c r="D902" s="9" t="inlineStr">
        <is>
          <t>FAIL</t>
        </is>
      </c>
      <c r="E902" t="inlineStr">
        <is>
          <t>200.0 ml</t>
        </is>
      </c>
      <c r="F902">
        <f> 125.0 ml</f>
        <v/>
      </c>
      <c r="G902" t="inlineStr">
        <is>
          <t>200.0 ml != 125.0 ml</t>
        </is>
      </c>
    </row>
    <row r="903">
      <c r="A903" t="inlineStr">
        <is>
          <t>103</t>
        </is>
      </c>
      <c r="B903" t="inlineStr">
        <is>
          <t>Resource 2.0 apricot 200ml</t>
        </is>
      </c>
      <c r="C903" t="inlineStr">
        <is>
          <t>energy</t>
        </is>
      </c>
      <c r="D903" s="8" t="inlineStr">
        <is>
          <t>UNKNOWN</t>
        </is>
      </c>
      <c r="E903" t="inlineStr">
        <is>
          <t>200.0</t>
        </is>
      </c>
      <c r="F903">
        <f> 2.0 kcal/1g</f>
        <v/>
      </c>
      <c r="G903" t="inlineStr">
        <is>
          <t>Incompatible units for 'energy': product is kcal/100ml, requirement is kcal/100g</t>
        </is>
      </c>
    </row>
    <row r="904">
      <c r="A904" t="inlineStr">
        <is>
          <t>103</t>
        </is>
      </c>
      <c r="B904" t="inlineStr">
        <is>
          <t>Resource 2.0 apricot 200ml</t>
        </is>
      </c>
      <c r="C904" t="inlineStr">
        <is>
          <t>protein</t>
        </is>
      </c>
      <c r="D904" s="7" t="inlineStr">
        <is>
          <t>PASS</t>
        </is>
      </c>
      <c r="E904" t="inlineStr">
        <is>
          <t>9.0 g/100ml</t>
        </is>
      </c>
      <c r="F904">
        <f> 10.0 g/100ml</f>
        <v/>
      </c>
      <c r="G904" t="inlineStr"/>
    </row>
    <row r="905">
      <c r="A905" t="inlineStr">
        <is>
          <t>103</t>
        </is>
      </c>
      <c r="B905" t="inlineStr">
        <is>
          <t>Resource 2.0 apricot 200ml</t>
        </is>
      </c>
      <c r="C905" t="inlineStr">
        <is>
          <t>fat</t>
        </is>
      </c>
      <c r="D905" s="9" t="inlineStr">
        <is>
          <t>FAIL</t>
        </is>
      </c>
      <c r="E905" t="inlineStr">
        <is>
          <t>8.7 g/100ml</t>
        </is>
      </c>
      <c r="F905">
        <f> 7.8 g/100ml</f>
        <v/>
      </c>
      <c r="G905" t="inlineStr">
        <is>
          <t>8.7 does not satisfy = 7.8</t>
        </is>
      </c>
    </row>
    <row r="906">
      <c r="A906" t="inlineStr">
        <is>
          <t>103</t>
        </is>
      </c>
      <c r="B906" t="inlineStr">
        <is>
          <t>Resource 2.0 apricot 200ml</t>
        </is>
      </c>
      <c r="C906" t="inlineStr">
        <is>
          <t>carbohydrates</t>
        </is>
      </c>
      <c r="D906" s="7" t="inlineStr">
        <is>
          <t>PASS</t>
        </is>
      </c>
      <c r="E906" t="inlineStr">
        <is>
          <t>21.4 g/100ml</t>
        </is>
      </c>
      <c r="F906">
        <f> 22.5 g/100ml</f>
        <v/>
      </c>
      <c r="G906" t="inlineStr"/>
    </row>
    <row r="907">
      <c r="A907" t="inlineStr">
        <is>
          <t>103</t>
        </is>
      </c>
      <c r="B907" t="inlineStr">
        <is>
          <t>Resource 2.0 apricot 200ml</t>
        </is>
      </c>
      <c r="C907" t="inlineStr">
        <is>
          <t>formulation</t>
        </is>
      </c>
      <c r="D907" s="9" t="inlineStr">
        <is>
          <t>FAIL</t>
        </is>
      </c>
      <c r="E907" t="inlineStr">
        <is>
          <t>liquid</t>
        </is>
      </c>
      <c r="F907" t="inlineStr">
        <is>
          <t>semi_solid</t>
        </is>
      </c>
      <c r="G907" t="inlineStr">
        <is>
          <t>'liquid' != 'semi_solid'</t>
        </is>
      </c>
    </row>
    <row r="908">
      <c r="A908" t="inlineStr">
        <is>
          <t>103</t>
        </is>
      </c>
      <c r="B908" t="inlineStr">
        <is>
          <t>Resource 2.0 apricot 200ml</t>
        </is>
      </c>
      <c r="C908" t="inlineStr">
        <is>
          <t>route</t>
        </is>
      </c>
      <c r="D908" s="7" t="inlineStr">
        <is>
          <t>PASS</t>
        </is>
      </c>
      <c r="E908" t="inlineStr">
        <is>
          <t>oral</t>
        </is>
      </c>
      <c r="F908" t="inlineStr">
        <is>
          <t>oral</t>
        </is>
      </c>
      <c r="G908" t="inlineStr"/>
    </row>
    <row r="909">
      <c r="A909" t="inlineStr">
        <is>
          <t>103</t>
        </is>
      </c>
      <c r="B909" t="inlineStr">
        <is>
          <t>Resource 2.0 apricot 200ml</t>
        </is>
      </c>
      <c r="C909" t="inlineStr">
        <is>
          <t>volume</t>
        </is>
      </c>
      <c r="D909" s="9" t="inlineStr">
        <is>
          <t>FAIL</t>
        </is>
      </c>
      <c r="E909" t="inlineStr">
        <is>
          <t>200.0 ml</t>
        </is>
      </c>
      <c r="F909">
        <f> 125.0 ml</f>
        <v/>
      </c>
      <c r="G909" t="inlineStr">
        <is>
          <t>200.0 ml != 125.0 ml</t>
        </is>
      </c>
    </row>
    <row r="910">
      <c r="A910" t="inlineStr">
        <is>
          <t>103</t>
        </is>
      </c>
      <c r="B910" t="inlineStr">
        <is>
          <t>Isosource 2.0 Protein Fibre 500 ml</t>
        </is>
      </c>
      <c r="C910" t="inlineStr">
        <is>
          <t>energy</t>
        </is>
      </c>
      <c r="D910" s="8" t="inlineStr">
        <is>
          <t>UNKNOWN</t>
        </is>
      </c>
      <c r="E910" t="inlineStr">
        <is>
          <t>200.0</t>
        </is>
      </c>
      <c r="F910">
        <f> 2.0 kcal/1g</f>
        <v/>
      </c>
      <c r="G910" t="inlineStr">
        <is>
          <t>Incompatible units for 'energy': product is kcal/100ml, requirement is kcal/100g</t>
        </is>
      </c>
    </row>
    <row r="911">
      <c r="A911" t="inlineStr">
        <is>
          <t>103</t>
        </is>
      </c>
      <c r="B911" t="inlineStr">
        <is>
          <t>Isosource 2.0 Protein Fibre 500 ml</t>
        </is>
      </c>
      <c r="C911" t="inlineStr">
        <is>
          <t>protein</t>
        </is>
      </c>
      <c r="D911" s="7" t="inlineStr">
        <is>
          <t>PASS</t>
        </is>
      </c>
      <c r="E911" t="inlineStr">
        <is>
          <t>10.0 g/100ml</t>
        </is>
      </c>
      <c r="F911">
        <f> 10.0 g/100ml</f>
        <v/>
      </c>
      <c r="G911" t="inlineStr"/>
    </row>
    <row r="912">
      <c r="A912" t="inlineStr">
        <is>
          <t>103</t>
        </is>
      </c>
      <c r="B912" t="inlineStr">
        <is>
          <t>Isosource 2.0 Protein Fibre 500 ml</t>
        </is>
      </c>
      <c r="C912" t="inlineStr">
        <is>
          <t>fat</t>
        </is>
      </c>
      <c r="D912" s="9" t="inlineStr">
        <is>
          <t>FAIL</t>
        </is>
      </c>
      <c r="E912" t="inlineStr">
        <is>
          <t>6.7 g/100ml</t>
        </is>
      </c>
      <c r="F912">
        <f> 7.8 g/100ml</f>
        <v/>
      </c>
      <c r="G912" t="inlineStr">
        <is>
          <t>6.7 does not satisfy = 7.8</t>
        </is>
      </c>
    </row>
    <row r="913">
      <c r="A913" t="inlineStr">
        <is>
          <t>103</t>
        </is>
      </c>
      <c r="B913" t="inlineStr">
        <is>
          <t>Isosource 2.0 Protein Fibre 500 ml</t>
        </is>
      </c>
      <c r="C913" t="inlineStr">
        <is>
          <t>carbohydrates</t>
        </is>
      </c>
      <c r="D913" s="7" t="inlineStr">
        <is>
          <t>PASS</t>
        </is>
      </c>
      <c r="E913" t="inlineStr">
        <is>
          <t>24.0 g/100ml</t>
        </is>
      </c>
      <c r="F913">
        <f> 22.5 g/100ml</f>
        <v/>
      </c>
      <c r="G913" t="inlineStr"/>
    </row>
    <row r="914">
      <c r="A914" t="inlineStr">
        <is>
          <t>103</t>
        </is>
      </c>
      <c r="B914" t="inlineStr">
        <is>
          <t>Isosource 2.0 Protein Fibre 500 ml</t>
        </is>
      </c>
      <c r="C914" t="inlineStr">
        <is>
          <t>formulation</t>
        </is>
      </c>
      <c r="D914" s="9" t="inlineStr">
        <is>
          <t>FAIL</t>
        </is>
      </c>
      <c r="E914" t="inlineStr">
        <is>
          <t>liquid</t>
        </is>
      </c>
      <c r="F914" t="inlineStr">
        <is>
          <t>semi_solid</t>
        </is>
      </c>
      <c r="G914" t="inlineStr">
        <is>
          <t>'liquid' != 'semi_solid'</t>
        </is>
      </c>
    </row>
    <row r="915">
      <c r="A915" t="inlineStr">
        <is>
          <t>103</t>
        </is>
      </c>
      <c r="B915" t="inlineStr">
        <is>
          <t>Isosource 2.0 Protein Fibre 500 ml</t>
        </is>
      </c>
      <c r="C915" t="inlineStr">
        <is>
          <t>route</t>
        </is>
      </c>
      <c r="D915" s="9" t="inlineStr">
        <is>
          <t>FAIL</t>
        </is>
      </c>
      <c r="E915" t="inlineStr">
        <is>
          <t>enteral</t>
        </is>
      </c>
      <c r="F915" t="inlineStr">
        <is>
          <t>oral</t>
        </is>
      </c>
      <c r="G915" t="inlineStr">
        <is>
          <t>'enteral' != 'oral'</t>
        </is>
      </c>
    </row>
    <row r="916">
      <c r="A916" t="inlineStr">
        <is>
          <t>103</t>
        </is>
      </c>
      <c r="B916" t="inlineStr">
        <is>
          <t>Isosource 2.0 Protein Fibre 500 ml</t>
        </is>
      </c>
      <c r="C916" t="inlineStr">
        <is>
          <t>volume</t>
        </is>
      </c>
      <c r="D916" s="9" t="inlineStr">
        <is>
          <t>FAIL</t>
        </is>
      </c>
      <c r="E916" t="inlineStr">
        <is>
          <t>500.0 ml</t>
        </is>
      </c>
      <c r="F916">
        <f> 125.0 ml</f>
        <v/>
      </c>
      <c r="G916" t="inlineStr">
        <is>
          <t>500.0 ml != 125.0 ml</t>
        </is>
      </c>
    </row>
    <row r="917">
      <c r="A917" t="inlineStr">
        <is>
          <t>104</t>
        </is>
      </c>
      <c r="B917" t="inlineStr">
        <is>
          <t>Resource Diabet Plus vanilla 200ml</t>
        </is>
      </c>
      <c r="C917" t="inlineStr">
        <is>
          <t>energy</t>
        </is>
      </c>
      <c r="D917" s="7" t="inlineStr">
        <is>
          <t>PASS</t>
        </is>
      </c>
      <c r="E917" t="inlineStr">
        <is>
          <t>160.0 kcal/100ml</t>
        </is>
      </c>
      <c r="F917">
        <f> 160.0 kcal/100ml</f>
        <v/>
      </c>
      <c r="G917" t="inlineStr"/>
    </row>
    <row r="918">
      <c r="A918" t="inlineStr">
        <is>
          <t>104</t>
        </is>
      </c>
      <c r="B918" t="inlineStr">
        <is>
          <t>Resource Diabet Plus vanilla 200ml</t>
        </is>
      </c>
      <c r="C918" t="inlineStr">
        <is>
          <t>protein</t>
        </is>
      </c>
      <c r="D918" s="7" t="inlineStr">
        <is>
          <t>PASS</t>
        </is>
      </c>
      <c r="E918" t="inlineStr">
        <is>
          <t>9.0 g/100ml</t>
        </is>
      </c>
      <c r="F918">
        <f> 9.0 g/100ml</f>
        <v/>
      </c>
      <c r="G918" t="inlineStr"/>
    </row>
    <row r="919">
      <c r="A919" t="inlineStr">
        <is>
          <t>104</t>
        </is>
      </c>
      <c r="B919" t="inlineStr">
        <is>
          <t>Resource Diabet Plus vanilla 200ml</t>
        </is>
      </c>
      <c r="C919" t="inlineStr">
        <is>
          <t>fat</t>
        </is>
      </c>
      <c r="D919" s="7" t="inlineStr">
        <is>
          <t>PASS</t>
        </is>
      </c>
      <c r="E919" t="inlineStr">
        <is>
          <t>6.3 g/100ml</t>
        </is>
      </c>
      <c r="F919" t="inlineStr">
        <is>
          <t>&gt;= 3.5 g/100ml</t>
        </is>
      </c>
      <c r="G919" t="inlineStr"/>
    </row>
    <row r="920">
      <c r="A920" t="inlineStr">
        <is>
          <t>104</t>
        </is>
      </c>
      <c r="B920" t="inlineStr">
        <is>
          <t>Resource Diabet Plus vanilla 200ml</t>
        </is>
      </c>
      <c r="C920" t="inlineStr">
        <is>
          <t>carbohydrates</t>
        </is>
      </c>
      <c r="D920" s="7" t="inlineStr">
        <is>
          <t>PASS</t>
        </is>
      </c>
      <c r="E920" t="inlineStr">
        <is>
          <t>15.7 g/100ml</t>
        </is>
      </c>
      <c r="F920" t="inlineStr">
        <is>
          <t>&gt;= 12.0 g/100ml</t>
        </is>
      </c>
      <c r="G920" t="inlineStr"/>
    </row>
    <row r="921">
      <c r="A921" t="inlineStr">
        <is>
          <t>104</t>
        </is>
      </c>
      <c r="B921" t="inlineStr">
        <is>
          <t>Resource Diabet Plus vanilla 200ml</t>
        </is>
      </c>
      <c r="C921" t="inlineStr">
        <is>
          <t>monounsaturated_fat</t>
        </is>
      </c>
      <c r="D921" s="8" t="inlineStr">
        <is>
          <t>UNKNOWN</t>
        </is>
      </c>
      <c r="E921" t="inlineStr">
        <is>
          <t>N/A</t>
        </is>
      </c>
      <c r="F921" t="inlineStr">
        <is>
          <t>&gt;= 2.2 g/100ml</t>
        </is>
      </c>
      <c r="G921" t="inlineStr">
        <is>
          <t>Product has no value for 'monounsaturated_fat'</t>
        </is>
      </c>
    </row>
    <row r="922">
      <c r="A922" t="inlineStr">
        <is>
          <t>104</t>
        </is>
      </c>
      <c r="B922" t="inlineStr">
        <is>
          <t>Resource Diabet Plus vanilla 200ml</t>
        </is>
      </c>
      <c r="C922" t="inlineStr">
        <is>
          <t>fiber</t>
        </is>
      </c>
      <c r="D922" s="9" t="inlineStr">
        <is>
          <t>FAIL</t>
        </is>
      </c>
      <c r="E922" t="inlineStr">
        <is>
          <t>2.5 g/100ml</t>
        </is>
      </c>
      <c r="F922">
        <f> 2.1 g/100ml</f>
        <v/>
      </c>
      <c r="G922" t="inlineStr">
        <is>
          <t>2.5 does not satisfy = 2.1</t>
        </is>
      </c>
    </row>
    <row r="923">
      <c r="A923" t="inlineStr">
        <is>
          <t>104</t>
        </is>
      </c>
      <c r="B923" t="inlineStr">
        <is>
          <t>Resource Diabet Plus vanilla 200ml</t>
        </is>
      </c>
      <c r="C923" t="inlineStr">
        <is>
          <t>low_glycemic_index</t>
        </is>
      </c>
      <c r="D923" s="8" t="inlineStr">
        <is>
          <t>UNKNOWN</t>
        </is>
      </c>
      <c r="E923" t="inlineStr">
        <is>
          <t>N/A</t>
        </is>
      </c>
      <c r="F923" t="inlineStr">
        <is>
          <t>True</t>
        </is>
      </c>
      <c r="G923" t="inlineStr">
        <is>
          <t>Cannot determine 'low_glycemic_index' for this product</t>
        </is>
      </c>
    </row>
    <row r="924">
      <c r="A924" t="inlineStr">
        <is>
          <t>104</t>
        </is>
      </c>
      <c r="B924" t="inlineStr">
        <is>
          <t>Resource Diabet Plus vanilla 200ml</t>
        </is>
      </c>
      <c r="C924" t="inlineStr">
        <is>
          <t>formulation</t>
        </is>
      </c>
      <c r="D924" s="7" t="inlineStr">
        <is>
          <t>PASS</t>
        </is>
      </c>
      <c r="E924" t="inlineStr">
        <is>
          <t>liquid</t>
        </is>
      </c>
      <c r="F924" t="inlineStr">
        <is>
          <t>liquid</t>
        </is>
      </c>
      <c r="G924" t="inlineStr"/>
    </row>
    <row r="925">
      <c r="A925" t="inlineStr">
        <is>
          <t>104</t>
        </is>
      </c>
      <c r="B925" t="inlineStr">
        <is>
          <t>Resource Diabet Plus vanilla 200ml</t>
        </is>
      </c>
      <c r="C925" t="inlineStr">
        <is>
          <t>route</t>
        </is>
      </c>
      <c r="D925" s="7" t="inlineStr">
        <is>
          <t>PASS</t>
        </is>
      </c>
      <c r="E925" t="inlineStr">
        <is>
          <t>oral</t>
        </is>
      </c>
      <c r="F925" t="inlineStr">
        <is>
          <t>oral</t>
        </is>
      </c>
      <c r="G925" t="inlineStr"/>
    </row>
    <row r="926">
      <c r="A926" t="inlineStr">
        <is>
          <t>104</t>
        </is>
      </c>
      <c r="B926" t="inlineStr">
        <is>
          <t>Resource Diabet Plus vanilla 200ml</t>
        </is>
      </c>
      <c r="C926" t="inlineStr">
        <is>
          <t>volume</t>
        </is>
      </c>
      <c r="D926" s="7" t="inlineStr">
        <is>
          <t>PASS</t>
        </is>
      </c>
      <c r="E926" t="inlineStr">
        <is>
          <t>200.0 ml</t>
        </is>
      </c>
      <c r="F926">
        <f> 200.0 ml</f>
        <v/>
      </c>
      <c r="G926" t="inlineStr"/>
    </row>
    <row r="927">
      <c r="A927" t="inlineStr">
        <is>
          <t>104</t>
        </is>
      </c>
      <c r="B927" t="inlineStr">
        <is>
          <t>Resource Diabet Plus strawberry 200ml</t>
        </is>
      </c>
      <c r="C927" t="inlineStr">
        <is>
          <t>energy</t>
        </is>
      </c>
      <c r="D927" s="7" t="inlineStr">
        <is>
          <t>PASS</t>
        </is>
      </c>
      <c r="E927" t="inlineStr">
        <is>
          <t>160.0 kcal/100ml</t>
        </is>
      </c>
      <c r="F927">
        <f> 160.0 kcal/100ml</f>
        <v/>
      </c>
      <c r="G927" t="inlineStr"/>
    </row>
    <row r="928">
      <c r="A928" t="inlineStr">
        <is>
          <t>104</t>
        </is>
      </c>
      <c r="B928" t="inlineStr">
        <is>
          <t>Resource Diabet Plus strawberry 200ml</t>
        </is>
      </c>
      <c r="C928" t="inlineStr">
        <is>
          <t>protein</t>
        </is>
      </c>
      <c r="D928" s="7" t="inlineStr">
        <is>
          <t>PASS</t>
        </is>
      </c>
      <c r="E928" t="inlineStr">
        <is>
          <t>9.0 g/100ml</t>
        </is>
      </c>
      <c r="F928">
        <f> 9.0 g/100ml</f>
        <v/>
      </c>
      <c r="G928" t="inlineStr"/>
    </row>
    <row r="929">
      <c r="A929" t="inlineStr">
        <is>
          <t>104</t>
        </is>
      </c>
      <c r="B929" t="inlineStr">
        <is>
          <t>Resource Diabet Plus strawberry 200ml</t>
        </is>
      </c>
      <c r="C929" t="inlineStr">
        <is>
          <t>fat</t>
        </is>
      </c>
      <c r="D929" s="7" t="inlineStr">
        <is>
          <t>PASS</t>
        </is>
      </c>
      <c r="E929" t="inlineStr">
        <is>
          <t>6.3 g/100ml</t>
        </is>
      </c>
      <c r="F929" t="inlineStr">
        <is>
          <t>&gt;= 3.5 g/100ml</t>
        </is>
      </c>
      <c r="G929" t="inlineStr"/>
    </row>
    <row r="930">
      <c r="A930" t="inlineStr">
        <is>
          <t>104</t>
        </is>
      </c>
      <c r="B930" t="inlineStr">
        <is>
          <t>Resource Diabet Plus strawberry 200ml</t>
        </is>
      </c>
      <c r="C930" t="inlineStr">
        <is>
          <t>carbohydrates</t>
        </is>
      </c>
      <c r="D930" s="7" t="inlineStr">
        <is>
          <t>PASS</t>
        </is>
      </c>
      <c r="E930" t="inlineStr">
        <is>
          <t>15.7 g/100ml</t>
        </is>
      </c>
      <c r="F930" t="inlineStr">
        <is>
          <t>&gt;= 12.0 g/100ml</t>
        </is>
      </c>
      <c r="G930" t="inlineStr"/>
    </row>
    <row r="931">
      <c r="A931" t="inlineStr">
        <is>
          <t>104</t>
        </is>
      </c>
      <c r="B931" t="inlineStr">
        <is>
          <t>Resource Diabet Plus strawberry 200ml</t>
        </is>
      </c>
      <c r="C931" t="inlineStr">
        <is>
          <t>monounsaturated_fat</t>
        </is>
      </c>
      <c r="D931" s="8" t="inlineStr">
        <is>
          <t>UNKNOWN</t>
        </is>
      </c>
      <c r="E931" t="inlineStr">
        <is>
          <t>N/A</t>
        </is>
      </c>
      <c r="F931" t="inlineStr">
        <is>
          <t>&gt;= 2.2 g/100ml</t>
        </is>
      </c>
      <c r="G931" t="inlineStr">
        <is>
          <t>Product has no value for 'monounsaturated_fat'</t>
        </is>
      </c>
    </row>
    <row r="932">
      <c r="A932" t="inlineStr">
        <is>
          <t>104</t>
        </is>
      </c>
      <c r="B932" t="inlineStr">
        <is>
          <t>Resource Diabet Plus strawberry 200ml</t>
        </is>
      </c>
      <c r="C932" t="inlineStr">
        <is>
          <t>fiber</t>
        </is>
      </c>
      <c r="D932" s="9" t="inlineStr">
        <is>
          <t>FAIL</t>
        </is>
      </c>
      <c r="E932" t="inlineStr">
        <is>
          <t>2.5 g/100ml</t>
        </is>
      </c>
      <c r="F932">
        <f> 2.1 g/100ml</f>
        <v/>
      </c>
      <c r="G932" t="inlineStr">
        <is>
          <t>2.5 does not satisfy = 2.1</t>
        </is>
      </c>
    </row>
    <row r="933">
      <c r="A933" t="inlineStr">
        <is>
          <t>104</t>
        </is>
      </c>
      <c r="B933" t="inlineStr">
        <is>
          <t>Resource Diabet Plus strawberry 200ml</t>
        </is>
      </c>
      <c r="C933" t="inlineStr">
        <is>
          <t>low_glycemic_index</t>
        </is>
      </c>
      <c r="D933" s="8" t="inlineStr">
        <is>
          <t>UNKNOWN</t>
        </is>
      </c>
      <c r="E933" t="inlineStr">
        <is>
          <t>N/A</t>
        </is>
      </c>
      <c r="F933" t="inlineStr">
        <is>
          <t>True</t>
        </is>
      </c>
      <c r="G933" t="inlineStr">
        <is>
          <t>Cannot determine 'low_glycemic_index' for this product</t>
        </is>
      </c>
    </row>
    <row r="934">
      <c r="A934" t="inlineStr">
        <is>
          <t>104</t>
        </is>
      </c>
      <c r="B934" t="inlineStr">
        <is>
          <t>Resource Diabet Plus strawberry 200ml</t>
        </is>
      </c>
      <c r="C934" t="inlineStr">
        <is>
          <t>formulation</t>
        </is>
      </c>
      <c r="D934" s="7" t="inlineStr">
        <is>
          <t>PASS</t>
        </is>
      </c>
      <c r="E934" t="inlineStr">
        <is>
          <t>liquid</t>
        </is>
      </c>
      <c r="F934" t="inlineStr">
        <is>
          <t>liquid</t>
        </is>
      </c>
      <c r="G934" t="inlineStr"/>
    </row>
    <row r="935">
      <c r="A935" t="inlineStr">
        <is>
          <t>104</t>
        </is>
      </c>
      <c r="B935" t="inlineStr">
        <is>
          <t>Resource Diabet Plus strawberry 200ml</t>
        </is>
      </c>
      <c r="C935" t="inlineStr">
        <is>
          <t>route</t>
        </is>
      </c>
      <c r="D935" s="7" t="inlineStr">
        <is>
          <t>PASS</t>
        </is>
      </c>
      <c r="E935" t="inlineStr">
        <is>
          <t>oral</t>
        </is>
      </c>
      <c r="F935" t="inlineStr">
        <is>
          <t>oral</t>
        </is>
      </c>
      <c r="G935" t="inlineStr"/>
    </row>
    <row r="936">
      <c r="A936" t="inlineStr">
        <is>
          <t>104</t>
        </is>
      </c>
      <c r="B936" t="inlineStr">
        <is>
          <t>Resource Diabet Plus strawberry 200ml</t>
        </is>
      </c>
      <c r="C936" t="inlineStr">
        <is>
          <t>volume</t>
        </is>
      </c>
      <c r="D936" s="7" t="inlineStr">
        <is>
          <t>PASS</t>
        </is>
      </c>
      <c r="E936" t="inlineStr">
        <is>
          <t>200.0 ml</t>
        </is>
      </c>
      <c r="F936">
        <f> 200.0 ml</f>
        <v/>
      </c>
      <c r="G936" t="inlineStr"/>
    </row>
    <row r="937">
      <c r="A937" t="inlineStr">
        <is>
          <t>104</t>
        </is>
      </c>
      <c r="B937" t="inlineStr">
        <is>
          <t>Resource Junior chocolate 200ml</t>
        </is>
      </c>
      <c r="C937" t="inlineStr">
        <is>
          <t>energy</t>
        </is>
      </c>
      <c r="D937" s="7" t="inlineStr">
        <is>
          <t>PASS</t>
        </is>
      </c>
      <c r="E937" t="inlineStr">
        <is>
          <t>153.0 kcal/100ml</t>
        </is>
      </c>
      <c r="F937">
        <f> 160.0 kcal/100ml</f>
        <v/>
      </c>
      <c r="G937" t="inlineStr"/>
    </row>
    <row r="938">
      <c r="A938" t="inlineStr">
        <is>
          <t>104</t>
        </is>
      </c>
      <c r="B938" t="inlineStr">
        <is>
          <t>Resource Junior chocolate 200ml</t>
        </is>
      </c>
      <c r="C938" t="inlineStr">
        <is>
          <t>protein</t>
        </is>
      </c>
      <c r="D938" s="9" t="inlineStr">
        <is>
          <t>FAIL</t>
        </is>
      </c>
      <c r="E938" t="inlineStr">
        <is>
          <t>3.0 g/100ml</t>
        </is>
      </c>
      <c r="F938">
        <f> 9.0 g/100ml</f>
        <v/>
      </c>
      <c r="G938" t="inlineStr">
        <is>
          <t>3.0 does not satisfy = 9.0</t>
        </is>
      </c>
    </row>
    <row r="939">
      <c r="A939" t="inlineStr">
        <is>
          <t>104</t>
        </is>
      </c>
      <c r="B939" t="inlineStr">
        <is>
          <t>Resource Junior chocolate 200ml</t>
        </is>
      </c>
      <c r="C939" t="inlineStr">
        <is>
          <t>fat</t>
        </is>
      </c>
      <c r="D939" s="7" t="inlineStr">
        <is>
          <t>PASS</t>
        </is>
      </c>
      <c r="E939" t="inlineStr">
        <is>
          <t>6.5 g/100ml</t>
        </is>
      </c>
      <c r="F939" t="inlineStr">
        <is>
          <t>&gt;= 3.5 g/100ml</t>
        </is>
      </c>
      <c r="G939" t="inlineStr"/>
    </row>
    <row r="940">
      <c r="A940" t="inlineStr">
        <is>
          <t>104</t>
        </is>
      </c>
      <c r="B940" t="inlineStr">
        <is>
          <t>Resource Junior chocolate 200ml</t>
        </is>
      </c>
      <c r="C940" t="inlineStr">
        <is>
          <t>carbohydrates</t>
        </is>
      </c>
      <c r="D940" s="7" t="inlineStr">
        <is>
          <t>PASS</t>
        </is>
      </c>
      <c r="E940" t="inlineStr">
        <is>
          <t>21.0 g/100ml</t>
        </is>
      </c>
      <c r="F940" t="inlineStr">
        <is>
          <t>&gt;= 12.0 g/100ml</t>
        </is>
      </c>
      <c r="G940" t="inlineStr"/>
    </row>
    <row r="941">
      <c r="A941" t="inlineStr">
        <is>
          <t>104</t>
        </is>
      </c>
      <c r="B941" t="inlineStr">
        <is>
          <t>Resource Junior chocolate 200ml</t>
        </is>
      </c>
      <c r="C941" t="inlineStr">
        <is>
          <t>monounsaturated_fat</t>
        </is>
      </c>
      <c r="D941" s="8" t="inlineStr">
        <is>
          <t>UNKNOWN</t>
        </is>
      </c>
      <c r="E941" t="inlineStr">
        <is>
          <t>N/A</t>
        </is>
      </c>
      <c r="F941" t="inlineStr">
        <is>
          <t>&gt;= 2.2 g/100ml</t>
        </is>
      </c>
      <c r="G941" t="inlineStr">
        <is>
          <t>Product has no value for 'monounsaturated_fat'</t>
        </is>
      </c>
    </row>
    <row r="942">
      <c r="A942" t="inlineStr">
        <is>
          <t>104</t>
        </is>
      </c>
      <c r="B942" t="inlineStr">
        <is>
          <t>Resource Junior chocolate 200ml</t>
        </is>
      </c>
      <c r="C942" t="inlineStr">
        <is>
          <t>fiber</t>
        </is>
      </c>
      <c r="D942" s="8" t="inlineStr">
        <is>
          <t>UNKNOWN</t>
        </is>
      </c>
      <c r="E942" t="inlineStr">
        <is>
          <t>N/A</t>
        </is>
      </c>
      <c r="F942">
        <f> 2.1 g/100ml</f>
        <v/>
      </c>
      <c r="G942" t="inlineStr">
        <is>
          <t>Product has no value for 'fiber'</t>
        </is>
      </c>
    </row>
    <row r="943">
      <c r="A943" t="inlineStr">
        <is>
          <t>104</t>
        </is>
      </c>
      <c r="B943" t="inlineStr">
        <is>
          <t>Resource Junior chocolate 200ml</t>
        </is>
      </c>
      <c r="C943" t="inlineStr">
        <is>
          <t>low_glycemic_index</t>
        </is>
      </c>
      <c r="D943" s="8" t="inlineStr">
        <is>
          <t>UNKNOWN</t>
        </is>
      </c>
      <c r="E943" t="inlineStr">
        <is>
          <t>N/A</t>
        </is>
      </c>
      <c r="F943" t="inlineStr">
        <is>
          <t>True</t>
        </is>
      </c>
      <c r="G943" t="inlineStr">
        <is>
          <t>Cannot determine 'low_glycemic_index' for this product</t>
        </is>
      </c>
    </row>
    <row r="944">
      <c r="A944" t="inlineStr">
        <is>
          <t>104</t>
        </is>
      </c>
      <c r="B944" t="inlineStr">
        <is>
          <t>Resource Junior chocolate 200ml</t>
        </is>
      </c>
      <c r="C944" t="inlineStr">
        <is>
          <t>formulation</t>
        </is>
      </c>
      <c r="D944" s="7" t="inlineStr">
        <is>
          <t>PASS</t>
        </is>
      </c>
      <c r="E944" t="inlineStr">
        <is>
          <t>liquid</t>
        </is>
      </c>
      <c r="F944" t="inlineStr">
        <is>
          <t>liquid</t>
        </is>
      </c>
      <c r="G944" t="inlineStr"/>
    </row>
    <row r="945">
      <c r="A945" t="inlineStr">
        <is>
          <t>104</t>
        </is>
      </c>
      <c r="B945" t="inlineStr">
        <is>
          <t>Resource Junior chocolate 200ml</t>
        </is>
      </c>
      <c r="C945" t="inlineStr">
        <is>
          <t>route</t>
        </is>
      </c>
      <c r="D945" s="7" t="inlineStr">
        <is>
          <t>PASS</t>
        </is>
      </c>
      <c r="E945" t="inlineStr">
        <is>
          <t>oral</t>
        </is>
      </c>
      <c r="F945" t="inlineStr">
        <is>
          <t>oral</t>
        </is>
      </c>
      <c r="G945" t="inlineStr"/>
    </row>
    <row r="946">
      <c r="A946" t="inlineStr">
        <is>
          <t>104</t>
        </is>
      </c>
      <c r="B946" t="inlineStr">
        <is>
          <t>Resource Junior chocolate 200ml</t>
        </is>
      </c>
      <c r="C946" t="inlineStr">
        <is>
          <t>volume</t>
        </is>
      </c>
      <c r="D946" s="7" t="inlineStr">
        <is>
          <t>PASS</t>
        </is>
      </c>
      <c r="E946" t="inlineStr">
        <is>
          <t>200.0 ml</t>
        </is>
      </c>
      <c r="F946">
        <f> 200.0 ml</f>
        <v/>
      </c>
      <c r="G946" t="inlineStr"/>
    </row>
    <row r="947">
      <c r="A947" t="inlineStr">
        <is>
          <t>105</t>
        </is>
      </c>
      <c r="B947" t="inlineStr">
        <is>
          <t>Resource 2.0 vanilla 200ml</t>
        </is>
      </c>
      <c r="C947" t="inlineStr">
        <is>
          <t>energy</t>
        </is>
      </c>
      <c r="D947" s="7" t="inlineStr">
        <is>
          <t>PASS</t>
        </is>
      </c>
      <c r="E947" t="inlineStr">
        <is>
          <t>200.0 kcal/100ml</t>
        </is>
      </c>
      <c r="F947">
        <f> 200.0 kcal/100ml</f>
        <v/>
      </c>
      <c r="G947" t="inlineStr"/>
    </row>
    <row r="948">
      <c r="A948" t="inlineStr">
        <is>
          <t>105</t>
        </is>
      </c>
      <c r="B948" t="inlineStr">
        <is>
          <t>Resource 2.0 vanilla 200ml</t>
        </is>
      </c>
      <c r="C948" t="inlineStr">
        <is>
          <t>protein</t>
        </is>
      </c>
      <c r="D948" s="9" t="inlineStr">
        <is>
          <t>FAIL</t>
        </is>
      </c>
      <c r="E948" t="inlineStr">
        <is>
          <t>9.0 g/100ml</t>
        </is>
      </c>
      <c r="F948">
        <f> 4.0 g/100ml</f>
        <v/>
      </c>
      <c r="G948" t="inlineStr">
        <is>
          <t>9.0 does not satisfy = 4.0</t>
        </is>
      </c>
    </row>
    <row r="949">
      <c r="A949" t="inlineStr">
        <is>
          <t>105</t>
        </is>
      </c>
      <c r="B949" t="inlineStr">
        <is>
          <t>Resource 2.0 vanilla 200ml</t>
        </is>
      </c>
      <c r="C949" t="inlineStr">
        <is>
          <t>fat</t>
        </is>
      </c>
      <c r="D949" s="9" t="inlineStr">
        <is>
          <t>FAIL</t>
        </is>
      </c>
      <c r="E949" t="inlineStr">
        <is>
          <t>8.7 g/100ml</t>
        </is>
      </c>
      <c r="F949">
        <f> 10.0 g/100ml</f>
        <v/>
      </c>
      <c r="G949" t="inlineStr">
        <is>
          <t>8.7 does not satisfy = 10.0</t>
        </is>
      </c>
    </row>
    <row r="950">
      <c r="A950" t="inlineStr">
        <is>
          <t>105</t>
        </is>
      </c>
      <c r="B950" t="inlineStr">
        <is>
          <t>Resource 2.0 vanilla 200ml</t>
        </is>
      </c>
      <c r="C950" t="inlineStr">
        <is>
          <t>carbohydrates</t>
        </is>
      </c>
      <c r="D950" s="7" t="inlineStr">
        <is>
          <t>PASS</t>
        </is>
      </c>
      <c r="E950" t="inlineStr">
        <is>
          <t>21.4 g/100ml</t>
        </is>
      </c>
      <c r="F950">
        <f> 23.6 g/100ml</f>
        <v/>
      </c>
      <c r="G950" t="inlineStr"/>
    </row>
    <row r="951">
      <c r="A951" t="inlineStr">
        <is>
          <t>105</t>
        </is>
      </c>
      <c r="B951" t="inlineStr">
        <is>
          <t>Resource 2.0 vanilla 200ml</t>
        </is>
      </c>
      <c r="C951" t="inlineStr">
        <is>
          <t>contains_fiber</t>
        </is>
      </c>
      <c r="D951" s="7" t="inlineStr">
        <is>
          <t>PASS</t>
        </is>
      </c>
      <c r="E951" t="inlineStr">
        <is>
          <t>fiber=0.0 g/100ml</t>
        </is>
      </c>
      <c r="F951" t="inlineStr">
        <is>
          <t>no fiber</t>
        </is>
      </c>
      <c r="G951" t="inlineStr"/>
    </row>
    <row r="952">
      <c r="A952" t="inlineStr">
        <is>
          <t>105</t>
        </is>
      </c>
      <c r="B952" t="inlineStr">
        <is>
          <t>Resource 2.0 vanilla 200ml</t>
        </is>
      </c>
      <c r="C952" t="inlineStr">
        <is>
          <t>low_mineral</t>
        </is>
      </c>
      <c r="D952" s="8" t="inlineStr">
        <is>
          <t>UNKNOWN</t>
        </is>
      </c>
      <c r="E952" t="inlineStr">
        <is>
          <t>N/A</t>
        </is>
      </c>
      <c r="F952" t="inlineStr">
        <is>
          <t>True</t>
        </is>
      </c>
      <c r="G952" t="inlineStr">
        <is>
          <t>Cannot determine 'low_mineral' for this product</t>
        </is>
      </c>
    </row>
    <row r="953">
      <c r="A953" t="inlineStr">
        <is>
          <t>105</t>
        </is>
      </c>
      <c r="B953" t="inlineStr">
        <is>
          <t>Resource 2.0 vanilla 200ml</t>
        </is>
      </c>
      <c r="C953" t="inlineStr">
        <is>
          <t>formulation</t>
        </is>
      </c>
      <c r="D953" s="7" t="inlineStr">
        <is>
          <t>PASS</t>
        </is>
      </c>
      <c r="E953" t="inlineStr">
        <is>
          <t>liquid</t>
        </is>
      </c>
      <c r="F953" t="inlineStr">
        <is>
          <t>liquid</t>
        </is>
      </c>
      <c r="G953" t="inlineStr"/>
    </row>
    <row r="954">
      <c r="A954" t="inlineStr">
        <is>
          <t>105</t>
        </is>
      </c>
      <c r="B954" t="inlineStr">
        <is>
          <t>Resource 2.0 vanilla 200ml</t>
        </is>
      </c>
      <c r="C954" t="inlineStr">
        <is>
          <t>route</t>
        </is>
      </c>
      <c r="D954" s="7" t="inlineStr">
        <is>
          <t>PASS</t>
        </is>
      </c>
      <c r="E954" t="inlineStr">
        <is>
          <t>oral</t>
        </is>
      </c>
      <c r="F954" t="inlineStr">
        <is>
          <t>oral</t>
        </is>
      </c>
      <c r="G954" t="inlineStr"/>
    </row>
    <row r="955">
      <c r="A955" t="inlineStr">
        <is>
          <t>105</t>
        </is>
      </c>
      <c r="B955" t="inlineStr">
        <is>
          <t>Resource 2.0 vanilla 200ml</t>
        </is>
      </c>
      <c r="C955" t="inlineStr">
        <is>
          <t>volume</t>
        </is>
      </c>
      <c r="D955" s="9" t="inlineStr">
        <is>
          <t>FAIL</t>
        </is>
      </c>
      <c r="E955" t="inlineStr">
        <is>
          <t>200.0 ml</t>
        </is>
      </c>
      <c r="F955">
        <f> 125.0 ml</f>
        <v/>
      </c>
      <c r="G955" t="inlineStr">
        <is>
          <t>200.0 ml != 125.0 ml</t>
        </is>
      </c>
    </row>
    <row r="956">
      <c r="A956" t="inlineStr">
        <is>
          <t>105</t>
        </is>
      </c>
      <c r="B956" t="inlineStr">
        <is>
          <t>Resource 2.0 apricot 200ml</t>
        </is>
      </c>
      <c r="C956" t="inlineStr">
        <is>
          <t>energy</t>
        </is>
      </c>
      <c r="D956" s="7" t="inlineStr">
        <is>
          <t>PASS</t>
        </is>
      </c>
      <c r="E956" t="inlineStr">
        <is>
          <t>200.0 kcal/100ml</t>
        </is>
      </c>
      <c r="F956">
        <f> 200.0 kcal/100ml</f>
        <v/>
      </c>
      <c r="G956" t="inlineStr"/>
    </row>
    <row r="957">
      <c r="A957" t="inlineStr">
        <is>
          <t>105</t>
        </is>
      </c>
      <c r="B957" t="inlineStr">
        <is>
          <t>Resource 2.0 apricot 200ml</t>
        </is>
      </c>
      <c r="C957" t="inlineStr">
        <is>
          <t>protein</t>
        </is>
      </c>
      <c r="D957" s="9" t="inlineStr">
        <is>
          <t>FAIL</t>
        </is>
      </c>
      <c r="E957" t="inlineStr">
        <is>
          <t>9.0 g/100ml</t>
        </is>
      </c>
      <c r="F957">
        <f> 4.0 g/100ml</f>
        <v/>
      </c>
      <c r="G957" t="inlineStr">
        <is>
          <t>9.0 does not satisfy = 4.0</t>
        </is>
      </c>
    </row>
    <row r="958">
      <c r="A958" t="inlineStr">
        <is>
          <t>105</t>
        </is>
      </c>
      <c r="B958" t="inlineStr">
        <is>
          <t>Resource 2.0 apricot 200ml</t>
        </is>
      </c>
      <c r="C958" t="inlineStr">
        <is>
          <t>fat</t>
        </is>
      </c>
      <c r="D958" s="9" t="inlineStr">
        <is>
          <t>FAIL</t>
        </is>
      </c>
      <c r="E958" t="inlineStr">
        <is>
          <t>8.7 g/100ml</t>
        </is>
      </c>
      <c r="F958">
        <f> 10.0 g/100ml</f>
        <v/>
      </c>
      <c r="G958" t="inlineStr">
        <is>
          <t>8.7 does not satisfy = 10.0</t>
        </is>
      </c>
    </row>
    <row r="959">
      <c r="A959" t="inlineStr">
        <is>
          <t>105</t>
        </is>
      </c>
      <c r="B959" t="inlineStr">
        <is>
          <t>Resource 2.0 apricot 200ml</t>
        </is>
      </c>
      <c r="C959" t="inlineStr">
        <is>
          <t>carbohydrates</t>
        </is>
      </c>
      <c r="D959" s="7" t="inlineStr">
        <is>
          <t>PASS</t>
        </is>
      </c>
      <c r="E959" t="inlineStr">
        <is>
          <t>21.4 g/100ml</t>
        </is>
      </c>
      <c r="F959">
        <f> 23.6 g/100ml</f>
        <v/>
      </c>
      <c r="G959" t="inlineStr"/>
    </row>
    <row r="960">
      <c r="A960" t="inlineStr">
        <is>
          <t>105</t>
        </is>
      </c>
      <c r="B960" t="inlineStr">
        <is>
          <t>Resource 2.0 apricot 200ml</t>
        </is>
      </c>
      <c r="C960" t="inlineStr">
        <is>
          <t>contains_fiber</t>
        </is>
      </c>
      <c r="D960" s="7" t="inlineStr">
        <is>
          <t>PASS</t>
        </is>
      </c>
      <c r="E960" t="inlineStr">
        <is>
          <t>fiber=0.0 g/100ml</t>
        </is>
      </c>
      <c r="F960" t="inlineStr">
        <is>
          <t>no fiber</t>
        </is>
      </c>
      <c r="G960" t="inlineStr"/>
    </row>
    <row r="961">
      <c r="A961" t="inlineStr">
        <is>
          <t>105</t>
        </is>
      </c>
      <c r="B961" t="inlineStr">
        <is>
          <t>Resource 2.0 apricot 200ml</t>
        </is>
      </c>
      <c r="C961" t="inlineStr">
        <is>
          <t>low_mineral</t>
        </is>
      </c>
      <c r="D961" s="8" t="inlineStr">
        <is>
          <t>UNKNOWN</t>
        </is>
      </c>
      <c r="E961" t="inlineStr">
        <is>
          <t>N/A</t>
        </is>
      </c>
      <c r="F961" t="inlineStr">
        <is>
          <t>True</t>
        </is>
      </c>
      <c r="G961" t="inlineStr">
        <is>
          <t>Cannot determine 'low_mineral' for this product</t>
        </is>
      </c>
    </row>
    <row r="962">
      <c r="A962" t="inlineStr">
        <is>
          <t>105</t>
        </is>
      </c>
      <c r="B962" t="inlineStr">
        <is>
          <t>Resource 2.0 apricot 200ml</t>
        </is>
      </c>
      <c r="C962" t="inlineStr">
        <is>
          <t>formulation</t>
        </is>
      </c>
      <c r="D962" s="7" t="inlineStr">
        <is>
          <t>PASS</t>
        </is>
      </c>
      <c r="E962" t="inlineStr">
        <is>
          <t>liquid</t>
        </is>
      </c>
      <c r="F962" t="inlineStr">
        <is>
          <t>liquid</t>
        </is>
      </c>
      <c r="G962" t="inlineStr"/>
    </row>
    <row r="963">
      <c r="A963" t="inlineStr">
        <is>
          <t>105</t>
        </is>
      </c>
      <c r="B963" t="inlineStr">
        <is>
          <t>Resource 2.0 apricot 200ml</t>
        </is>
      </c>
      <c r="C963" t="inlineStr">
        <is>
          <t>route</t>
        </is>
      </c>
      <c r="D963" s="7" t="inlineStr">
        <is>
          <t>PASS</t>
        </is>
      </c>
      <c r="E963" t="inlineStr">
        <is>
          <t>oral</t>
        </is>
      </c>
      <c r="F963" t="inlineStr">
        <is>
          <t>oral</t>
        </is>
      </c>
      <c r="G963" t="inlineStr"/>
    </row>
    <row r="964">
      <c r="A964" t="inlineStr">
        <is>
          <t>105</t>
        </is>
      </c>
      <c r="B964" t="inlineStr">
        <is>
          <t>Resource 2.0 apricot 200ml</t>
        </is>
      </c>
      <c r="C964" t="inlineStr">
        <is>
          <t>volume</t>
        </is>
      </c>
      <c r="D964" s="9" t="inlineStr">
        <is>
          <t>FAIL</t>
        </is>
      </c>
      <c r="E964" t="inlineStr">
        <is>
          <t>200.0 ml</t>
        </is>
      </c>
      <c r="F964">
        <f> 125.0 ml</f>
        <v/>
      </c>
      <c r="G964" t="inlineStr">
        <is>
          <t>200.0 ml != 125.0 ml</t>
        </is>
      </c>
    </row>
    <row r="965">
      <c r="A965" t="inlineStr">
        <is>
          <t>105</t>
        </is>
      </c>
      <c r="B965" t="inlineStr">
        <is>
          <t>Isosource 2.0 Protein 500 ml</t>
        </is>
      </c>
      <c r="C965" t="inlineStr">
        <is>
          <t>energy</t>
        </is>
      </c>
      <c r="D965" s="7" t="inlineStr">
        <is>
          <t>PASS</t>
        </is>
      </c>
      <c r="E965" t="inlineStr">
        <is>
          <t>200.0 kcal/100ml</t>
        </is>
      </c>
      <c r="F965">
        <f> 200.0 kcal/100ml</f>
        <v/>
      </c>
      <c r="G965" t="inlineStr"/>
    </row>
    <row r="966">
      <c r="A966" t="inlineStr">
        <is>
          <t>105</t>
        </is>
      </c>
      <c r="B966" t="inlineStr">
        <is>
          <t>Isosource 2.0 Protein 500 ml</t>
        </is>
      </c>
      <c r="C966" t="inlineStr">
        <is>
          <t>protein</t>
        </is>
      </c>
      <c r="D966" s="9" t="inlineStr">
        <is>
          <t>FAIL</t>
        </is>
      </c>
      <c r="E966" t="inlineStr">
        <is>
          <t>10.0 g/100ml</t>
        </is>
      </c>
      <c r="F966">
        <f> 4.0 g/100ml</f>
        <v/>
      </c>
      <c r="G966" t="inlineStr">
        <is>
          <t>10.0 does not satisfy = 4.0</t>
        </is>
      </c>
    </row>
    <row r="967">
      <c r="A967" t="inlineStr">
        <is>
          <t>105</t>
        </is>
      </c>
      <c r="B967" t="inlineStr">
        <is>
          <t>Isosource 2.0 Protein 500 ml</t>
        </is>
      </c>
      <c r="C967" t="inlineStr">
        <is>
          <t>fat</t>
        </is>
      </c>
      <c r="D967" s="9" t="inlineStr">
        <is>
          <t>FAIL</t>
        </is>
      </c>
      <c r="E967" t="inlineStr">
        <is>
          <t>6.7 g/100ml</t>
        </is>
      </c>
      <c r="F967">
        <f> 10.0 g/100ml</f>
        <v/>
      </c>
      <c r="G967" t="inlineStr">
        <is>
          <t>6.7 does not satisfy = 10.0</t>
        </is>
      </c>
    </row>
    <row r="968">
      <c r="A968" t="inlineStr">
        <is>
          <t>105</t>
        </is>
      </c>
      <c r="B968" t="inlineStr">
        <is>
          <t>Isosource 2.0 Protein 500 ml</t>
        </is>
      </c>
      <c r="C968" t="inlineStr">
        <is>
          <t>carbohydrates</t>
        </is>
      </c>
      <c r="D968" s="7" t="inlineStr">
        <is>
          <t>PASS</t>
        </is>
      </c>
      <c r="E968" t="inlineStr">
        <is>
          <t>24.5 g/100ml</t>
        </is>
      </c>
      <c r="F968">
        <f> 23.6 g/100ml</f>
        <v/>
      </c>
      <c r="G968" t="inlineStr"/>
    </row>
    <row r="969">
      <c r="A969" t="inlineStr">
        <is>
          <t>105</t>
        </is>
      </c>
      <c r="B969" t="inlineStr">
        <is>
          <t>Isosource 2.0 Protein 500 ml</t>
        </is>
      </c>
      <c r="C969" t="inlineStr">
        <is>
          <t>contains_fiber</t>
        </is>
      </c>
      <c r="D969" s="7" t="inlineStr">
        <is>
          <t>PASS</t>
        </is>
      </c>
      <c r="E969" t="inlineStr">
        <is>
          <t>fiber=0.0 g/100ml</t>
        </is>
      </c>
      <c r="F969" t="inlineStr">
        <is>
          <t>no fiber</t>
        </is>
      </c>
      <c r="G969" t="inlineStr"/>
    </row>
    <row r="970">
      <c r="A970" t="inlineStr">
        <is>
          <t>105</t>
        </is>
      </c>
      <c r="B970" t="inlineStr">
        <is>
          <t>Isosource 2.0 Protein 500 ml</t>
        </is>
      </c>
      <c r="C970" t="inlineStr">
        <is>
          <t>low_mineral</t>
        </is>
      </c>
      <c r="D970" s="8" t="inlineStr">
        <is>
          <t>UNKNOWN</t>
        </is>
      </c>
      <c r="E970" t="inlineStr">
        <is>
          <t>N/A</t>
        </is>
      </c>
      <c r="F970" t="inlineStr">
        <is>
          <t>True</t>
        </is>
      </c>
      <c r="G970" t="inlineStr">
        <is>
          <t>Cannot determine 'low_mineral' for this product</t>
        </is>
      </c>
    </row>
    <row r="971">
      <c r="A971" t="inlineStr">
        <is>
          <t>105</t>
        </is>
      </c>
      <c r="B971" t="inlineStr">
        <is>
          <t>Isosource 2.0 Protein 500 ml</t>
        </is>
      </c>
      <c r="C971" t="inlineStr">
        <is>
          <t>formulation</t>
        </is>
      </c>
      <c r="D971" s="7" t="inlineStr">
        <is>
          <t>PASS</t>
        </is>
      </c>
      <c r="E971" t="inlineStr">
        <is>
          <t>liquid</t>
        </is>
      </c>
      <c r="F971" t="inlineStr">
        <is>
          <t>liquid</t>
        </is>
      </c>
      <c r="G971" t="inlineStr"/>
    </row>
    <row r="972">
      <c r="A972" t="inlineStr">
        <is>
          <t>105</t>
        </is>
      </c>
      <c r="B972" t="inlineStr">
        <is>
          <t>Isosource 2.0 Protein 500 ml</t>
        </is>
      </c>
      <c r="C972" t="inlineStr">
        <is>
          <t>route</t>
        </is>
      </c>
      <c r="D972" s="9" t="inlineStr">
        <is>
          <t>FAIL</t>
        </is>
      </c>
      <c r="E972" t="inlineStr">
        <is>
          <t>enteral</t>
        </is>
      </c>
      <c r="F972" t="inlineStr">
        <is>
          <t>oral</t>
        </is>
      </c>
      <c r="G972" t="inlineStr">
        <is>
          <t>'enteral' != 'oral'</t>
        </is>
      </c>
    </row>
    <row r="973">
      <c r="A973" t="inlineStr">
        <is>
          <t>105</t>
        </is>
      </c>
      <c r="B973" t="inlineStr">
        <is>
          <t>Isosource 2.0 Protein 500 ml</t>
        </is>
      </c>
      <c r="C973" t="inlineStr">
        <is>
          <t>volume</t>
        </is>
      </c>
      <c r="D973" s="9" t="inlineStr">
        <is>
          <t>FAIL</t>
        </is>
      </c>
      <c r="E973" t="inlineStr">
        <is>
          <t>500.0 ml</t>
        </is>
      </c>
      <c r="F973">
        <f> 125.0 ml</f>
        <v/>
      </c>
      <c r="G973" t="inlineStr">
        <is>
          <t>500.0 ml != 125.0 ml</t>
        </is>
      </c>
    </row>
    <row r="974">
      <c r="A974" t="inlineStr">
        <is>
          <t>106</t>
        </is>
      </c>
      <c r="B974" t="inlineStr">
        <is>
          <t>Peptamen 2.0 Enteral 500 ml</t>
        </is>
      </c>
      <c r="C974" t="inlineStr">
        <is>
          <t>energy</t>
        </is>
      </c>
      <c r="D974" s="7" t="inlineStr">
        <is>
          <t>PASS</t>
        </is>
      </c>
      <c r="E974" t="inlineStr">
        <is>
          <t>200.0 kcal/100ml</t>
        </is>
      </c>
      <c r="F974">
        <f> 200.0 kcal/100ml</f>
        <v/>
      </c>
      <c r="G974" t="inlineStr"/>
    </row>
    <row r="975">
      <c r="A975" t="inlineStr">
        <is>
          <t>106</t>
        </is>
      </c>
      <c r="B975" t="inlineStr">
        <is>
          <t>Peptamen 2.0 Enteral 500 ml</t>
        </is>
      </c>
      <c r="C975" t="inlineStr">
        <is>
          <t>protein</t>
        </is>
      </c>
      <c r="D975" s="9" t="inlineStr">
        <is>
          <t>FAIL</t>
        </is>
      </c>
      <c r="E975" t="inlineStr">
        <is>
          <t>9.2 g/100ml</t>
        </is>
      </c>
      <c r="F975" t="inlineStr">
        <is>
          <t>7.0-7.28 g/100ml</t>
        </is>
      </c>
      <c r="G975" t="inlineStr">
        <is>
          <t>9.2 outside range 7.0-7.28</t>
        </is>
      </c>
    </row>
    <row r="976">
      <c r="A976" t="inlineStr">
        <is>
          <t>106</t>
        </is>
      </c>
      <c r="B976" t="inlineStr">
        <is>
          <t>Peptamen 2.0 Enteral 500 ml</t>
        </is>
      </c>
      <c r="C976" t="inlineStr">
        <is>
          <t>fat</t>
        </is>
      </c>
      <c r="D976" s="9" t="inlineStr">
        <is>
          <t>FAIL</t>
        </is>
      </c>
      <c r="E976" t="inlineStr">
        <is>
          <t>9.2 g/100ml</t>
        </is>
      </c>
      <c r="F976" t="inlineStr">
        <is>
          <t>9.6-10.0 g/100ml</t>
        </is>
      </c>
      <c r="G976" t="inlineStr">
        <is>
          <t>9.2 outside range 9.6-10.0</t>
        </is>
      </c>
    </row>
    <row r="977">
      <c r="A977" t="inlineStr">
        <is>
          <t>106</t>
        </is>
      </c>
      <c r="B977" t="inlineStr">
        <is>
          <t>Peptamen 2.0 Enteral 500 ml</t>
        </is>
      </c>
      <c r="C977" t="inlineStr">
        <is>
          <t>carbohydrates</t>
        </is>
      </c>
      <c r="D977" s="7" t="inlineStr">
        <is>
          <t>PASS</t>
        </is>
      </c>
      <c r="E977" t="inlineStr">
        <is>
          <t>20.0 g/100ml</t>
        </is>
      </c>
      <c r="F977" t="inlineStr">
        <is>
          <t>20.0-21.0 g/100ml</t>
        </is>
      </c>
      <c r="G977" t="inlineStr"/>
    </row>
    <row r="978">
      <c r="A978" t="inlineStr">
        <is>
          <t>106</t>
        </is>
      </c>
      <c r="B978" t="inlineStr">
        <is>
          <t>Peptamen 2.0 Enteral 500 ml</t>
        </is>
      </c>
      <c r="C978" t="inlineStr">
        <is>
          <t>contains_fiber</t>
        </is>
      </c>
      <c r="D978" s="7" t="inlineStr">
        <is>
          <t>PASS</t>
        </is>
      </c>
      <c r="E978" t="inlineStr">
        <is>
          <t>fiber=0.0 g/100ml</t>
        </is>
      </c>
      <c r="F978" t="inlineStr">
        <is>
          <t>no fiber</t>
        </is>
      </c>
      <c r="G978" t="inlineStr"/>
    </row>
    <row r="979">
      <c r="A979" t="inlineStr">
        <is>
          <t>106</t>
        </is>
      </c>
      <c r="B979" t="inlineStr">
        <is>
          <t>Peptamen 2.0 Enteral 500 ml</t>
        </is>
      </c>
      <c r="C979" t="inlineStr">
        <is>
          <t>formulation</t>
        </is>
      </c>
      <c r="D979" s="7" t="inlineStr">
        <is>
          <t>PASS</t>
        </is>
      </c>
      <c r="E979" t="inlineStr">
        <is>
          <t>liquid</t>
        </is>
      </c>
      <c r="F979" t="inlineStr">
        <is>
          <t>liquid</t>
        </is>
      </c>
      <c r="G979" t="inlineStr"/>
    </row>
    <row r="980">
      <c r="A980" t="inlineStr">
        <is>
          <t>106</t>
        </is>
      </c>
      <c r="B980" t="inlineStr">
        <is>
          <t>Peptamen 2.0 Enteral 500 ml</t>
        </is>
      </c>
      <c r="C980" t="inlineStr">
        <is>
          <t>route</t>
        </is>
      </c>
      <c r="D980" s="9" t="inlineStr">
        <is>
          <t>FAIL</t>
        </is>
      </c>
      <c r="E980" t="inlineStr">
        <is>
          <t>enteral</t>
        </is>
      </c>
      <c r="F980" t="inlineStr">
        <is>
          <t>oral</t>
        </is>
      </c>
      <c r="G980" t="inlineStr">
        <is>
          <t>'enteral' != 'oral'</t>
        </is>
      </c>
    </row>
    <row r="981">
      <c r="A981" t="inlineStr">
        <is>
          <t>106</t>
        </is>
      </c>
      <c r="B981" t="inlineStr">
        <is>
          <t>Peptamen 2.0 Enteral 500 ml</t>
        </is>
      </c>
      <c r="C981" t="inlineStr">
        <is>
          <t>volume</t>
        </is>
      </c>
      <c r="D981" s="9" t="inlineStr">
        <is>
          <t>FAIL</t>
        </is>
      </c>
      <c r="E981" t="inlineStr">
        <is>
          <t>500.0 ml</t>
        </is>
      </c>
      <c r="F981">
        <f> 125.0 ml</f>
        <v/>
      </c>
      <c r="G981" t="inlineStr">
        <is>
          <t>500.0 ml != 125.0 ml</t>
        </is>
      </c>
    </row>
    <row r="982">
      <c r="A982" t="inlineStr">
        <is>
          <t>106</t>
        </is>
      </c>
      <c r="B982" t="inlineStr">
        <is>
          <t>Resource 2.0 vanilla 200ml</t>
        </is>
      </c>
      <c r="C982" t="inlineStr">
        <is>
          <t>energy</t>
        </is>
      </c>
      <c r="D982" s="7" t="inlineStr">
        <is>
          <t>PASS</t>
        </is>
      </c>
      <c r="E982" t="inlineStr">
        <is>
          <t>200.0 kcal/100ml</t>
        </is>
      </c>
      <c r="F982">
        <f> 200.0 kcal/100ml</f>
        <v/>
      </c>
      <c r="G982" t="inlineStr"/>
    </row>
    <row r="983">
      <c r="A983" t="inlineStr">
        <is>
          <t>106</t>
        </is>
      </c>
      <c r="B983" t="inlineStr">
        <is>
          <t>Resource 2.0 vanilla 200ml</t>
        </is>
      </c>
      <c r="C983" t="inlineStr">
        <is>
          <t>protein</t>
        </is>
      </c>
      <c r="D983" s="9" t="inlineStr">
        <is>
          <t>FAIL</t>
        </is>
      </c>
      <c r="E983" t="inlineStr">
        <is>
          <t>9.0 g/100ml</t>
        </is>
      </c>
      <c r="F983" t="inlineStr">
        <is>
          <t>7.0-7.28 g/100ml</t>
        </is>
      </c>
      <c r="G983" t="inlineStr">
        <is>
          <t>9.0 outside range 7.0-7.28</t>
        </is>
      </c>
    </row>
    <row r="984">
      <c r="A984" t="inlineStr">
        <is>
          <t>106</t>
        </is>
      </c>
      <c r="B984" t="inlineStr">
        <is>
          <t>Resource 2.0 vanilla 200ml</t>
        </is>
      </c>
      <c r="C984" t="inlineStr">
        <is>
          <t>fat</t>
        </is>
      </c>
      <c r="D984" s="9" t="inlineStr">
        <is>
          <t>FAIL</t>
        </is>
      </c>
      <c r="E984" t="inlineStr">
        <is>
          <t>8.7 g/100ml</t>
        </is>
      </c>
      <c r="F984" t="inlineStr">
        <is>
          <t>9.6-10.0 g/100ml</t>
        </is>
      </c>
      <c r="G984" t="inlineStr">
        <is>
          <t>8.7 outside range 9.6-10.0</t>
        </is>
      </c>
    </row>
    <row r="985">
      <c r="A985" t="inlineStr">
        <is>
          <t>106</t>
        </is>
      </c>
      <c r="B985" t="inlineStr">
        <is>
          <t>Resource 2.0 vanilla 200ml</t>
        </is>
      </c>
      <c r="C985" t="inlineStr">
        <is>
          <t>carbohydrates</t>
        </is>
      </c>
      <c r="D985" s="9" t="inlineStr">
        <is>
          <t>FAIL</t>
        </is>
      </c>
      <c r="E985" t="inlineStr">
        <is>
          <t>21.4 g/100ml</t>
        </is>
      </c>
      <c r="F985" t="inlineStr">
        <is>
          <t>20.0-21.0 g/100ml</t>
        </is>
      </c>
      <c r="G985" t="inlineStr">
        <is>
          <t>21.4 outside range 20.0-21.0</t>
        </is>
      </c>
    </row>
    <row r="986">
      <c r="A986" t="inlineStr">
        <is>
          <t>106</t>
        </is>
      </c>
      <c r="B986" t="inlineStr">
        <is>
          <t>Resource 2.0 vanilla 200ml</t>
        </is>
      </c>
      <c r="C986" t="inlineStr">
        <is>
          <t>contains_fiber</t>
        </is>
      </c>
      <c r="D986" s="7" t="inlineStr">
        <is>
          <t>PASS</t>
        </is>
      </c>
      <c r="E986" t="inlineStr">
        <is>
          <t>fiber=0.0 g/100ml</t>
        </is>
      </c>
      <c r="F986" t="inlineStr">
        <is>
          <t>no fiber</t>
        </is>
      </c>
      <c r="G986" t="inlineStr"/>
    </row>
    <row r="987">
      <c r="A987" t="inlineStr">
        <is>
          <t>106</t>
        </is>
      </c>
      <c r="B987" t="inlineStr">
        <is>
          <t>Resource 2.0 vanilla 200ml</t>
        </is>
      </c>
      <c r="C987" t="inlineStr">
        <is>
          <t>formulation</t>
        </is>
      </c>
      <c r="D987" s="7" t="inlineStr">
        <is>
          <t>PASS</t>
        </is>
      </c>
      <c r="E987" t="inlineStr">
        <is>
          <t>liquid</t>
        </is>
      </c>
      <c r="F987" t="inlineStr">
        <is>
          <t>liquid</t>
        </is>
      </c>
      <c r="G987" t="inlineStr"/>
    </row>
    <row r="988">
      <c r="A988" t="inlineStr">
        <is>
          <t>106</t>
        </is>
      </c>
      <c r="B988" t="inlineStr">
        <is>
          <t>Resource 2.0 vanilla 200ml</t>
        </is>
      </c>
      <c r="C988" t="inlineStr">
        <is>
          <t>route</t>
        </is>
      </c>
      <c r="D988" s="7" t="inlineStr">
        <is>
          <t>PASS</t>
        </is>
      </c>
      <c r="E988" t="inlineStr">
        <is>
          <t>oral</t>
        </is>
      </c>
      <c r="F988" t="inlineStr">
        <is>
          <t>oral</t>
        </is>
      </c>
      <c r="G988" t="inlineStr"/>
    </row>
    <row r="989">
      <c r="A989" t="inlineStr">
        <is>
          <t>106</t>
        </is>
      </c>
      <c r="B989" t="inlineStr">
        <is>
          <t>Resource 2.0 vanilla 200ml</t>
        </is>
      </c>
      <c r="C989" t="inlineStr">
        <is>
          <t>volume</t>
        </is>
      </c>
      <c r="D989" s="9" t="inlineStr">
        <is>
          <t>FAIL</t>
        </is>
      </c>
      <c r="E989" t="inlineStr">
        <is>
          <t>200.0 ml</t>
        </is>
      </c>
      <c r="F989">
        <f> 125.0 ml</f>
        <v/>
      </c>
      <c r="G989" t="inlineStr">
        <is>
          <t>200.0 ml != 125.0 ml</t>
        </is>
      </c>
    </row>
    <row r="990">
      <c r="A990" t="inlineStr">
        <is>
          <t>106</t>
        </is>
      </c>
      <c r="B990" t="inlineStr">
        <is>
          <t>Resource 2.0 apricot 200ml</t>
        </is>
      </c>
      <c r="C990" t="inlineStr">
        <is>
          <t>energy</t>
        </is>
      </c>
      <c r="D990" s="7" t="inlineStr">
        <is>
          <t>PASS</t>
        </is>
      </c>
      <c r="E990" t="inlineStr">
        <is>
          <t>200.0 kcal/100ml</t>
        </is>
      </c>
      <c r="F990">
        <f> 200.0 kcal/100ml</f>
        <v/>
      </c>
      <c r="G990" t="inlineStr"/>
    </row>
    <row r="991">
      <c r="A991" t="inlineStr">
        <is>
          <t>106</t>
        </is>
      </c>
      <c r="B991" t="inlineStr">
        <is>
          <t>Resource 2.0 apricot 200ml</t>
        </is>
      </c>
      <c r="C991" t="inlineStr">
        <is>
          <t>protein</t>
        </is>
      </c>
      <c r="D991" s="9" t="inlineStr">
        <is>
          <t>FAIL</t>
        </is>
      </c>
      <c r="E991" t="inlineStr">
        <is>
          <t>9.0 g/100ml</t>
        </is>
      </c>
      <c r="F991" t="inlineStr">
        <is>
          <t>7.0-7.28 g/100ml</t>
        </is>
      </c>
      <c r="G991" t="inlineStr">
        <is>
          <t>9.0 outside range 7.0-7.28</t>
        </is>
      </c>
    </row>
    <row r="992">
      <c r="A992" t="inlineStr">
        <is>
          <t>106</t>
        </is>
      </c>
      <c r="B992" t="inlineStr">
        <is>
          <t>Resource 2.0 apricot 200ml</t>
        </is>
      </c>
      <c r="C992" t="inlineStr">
        <is>
          <t>fat</t>
        </is>
      </c>
      <c r="D992" s="9" t="inlineStr">
        <is>
          <t>FAIL</t>
        </is>
      </c>
      <c r="E992" t="inlineStr">
        <is>
          <t>8.7 g/100ml</t>
        </is>
      </c>
      <c r="F992" t="inlineStr">
        <is>
          <t>9.6-10.0 g/100ml</t>
        </is>
      </c>
      <c r="G992" t="inlineStr">
        <is>
          <t>8.7 outside range 9.6-10.0</t>
        </is>
      </c>
    </row>
    <row r="993">
      <c r="A993" t="inlineStr">
        <is>
          <t>106</t>
        </is>
      </c>
      <c r="B993" t="inlineStr">
        <is>
          <t>Resource 2.0 apricot 200ml</t>
        </is>
      </c>
      <c r="C993" t="inlineStr">
        <is>
          <t>carbohydrates</t>
        </is>
      </c>
      <c r="D993" s="9" t="inlineStr">
        <is>
          <t>FAIL</t>
        </is>
      </c>
      <c r="E993" t="inlineStr">
        <is>
          <t>21.4 g/100ml</t>
        </is>
      </c>
      <c r="F993" t="inlineStr">
        <is>
          <t>20.0-21.0 g/100ml</t>
        </is>
      </c>
      <c r="G993" t="inlineStr">
        <is>
          <t>21.4 outside range 20.0-21.0</t>
        </is>
      </c>
    </row>
    <row r="994">
      <c r="A994" t="inlineStr">
        <is>
          <t>106</t>
        </is>
      </c>
      <c r="B994" t="inlineStr">
        <is>
          <t>Resource 2.0 apricot 200ml</t>
        </is>
      </c>
      <c r="C994" t="inlineStr">
        <is>
          <t>contains_fiber</t>
        </is>
      </c>
      <c r="D994" s="7" t="inlineStr">
        <is>
          <t>PASS</t>
        </is>
      </c>
      <c r="E994" t="inlineStr">
        <is>
          <t>fiber=0.0 g/100ml</t>
        </is>
      </c>
      <c r="F994" t="inlineStr">
        <is>
          <t>no fiber</t>
        </is>
      </c>
      <c r="G994" t="inlineStr"/>
    </row>
    <row r="995">
      <c r="A995" t="inlineStr">
        <is>
          <t>106</t>
        </is>
      </c>
      <c r="B995" t="inlineStr">
        <is>
          <t>Resource 2.0 apricot 200ml</t>
        </is>
      </c>
      <c r="C995" t="inlineStr">
        <is>
          <t>formulation</t>
        </is>
      </c>
      <c r="D995" s="7" t="inlineStr">
        <is>
          <t>PASS</t>
        </is>
      </c>
      <c r="E995" t="inlineStr">
        <is>
          <t>liquid</t>
        </is>
      </c>
      <c r="F995" t="inlineStr">
        <is>
          <t>liquid</t>
        </is>
      </c>
      <c r="G995" t="inlineStr"/>
    </row>
    <row r="996">
      <c r="A996" t="inlineStr">
        <is>
          <t>106</t>
        </is>
      </c>
      <c r="B996" t="inlineStr">
        <is>
          <t>Resource 2.0 apricot 200ml</t>
        </is>
      </c>
      <c r="C996" t="inlineStr">
        <is>
          <t>route</t>
        </is>
      </c>
      <c r="D996" s="7" t="inlineStr">
        <is>
          <t>PASS</t>
        </is>
      </c>
      <c r="E996" t="inlineStr">
        <is>
          <t>oral</t>
        </is>
      </c>
      <c r="F996" t="inlineStr">
        <is>
          <t>oral</t>
        </is>
      </c>
      <c r="G996" t="inlineStr"/>
    </row>
    <row r="997">
      <c r="A997" t="inlineStr">
        <is>
          <t>106</t>
        </is>
      </c>
      <c r="B997" t="inlineStr">
        <is>
          <t>Resource 2.0 apricot 200ml</t>
        </is>
      </c>
      <c r="C997" t="inlineStr">
        <is>
          <t>volume</t>
        </is>
      </c>
      <c r="D997" s="9" t="inlineStr">
        <is>
          <t>FAIL</t>
        </is>
      </c>
      <c r="E997" t="inlineStr">
        <is>
          <t>200.0 ml</t>
        </is>
      </c>
      <c r="F997">
        <f> 125.0 ml</f>
        <v/>
      </c>
      <c r="G997" t="inlineStr">
        <is>
          <t>200.0 ml != 125.0 ml</t>
        </is>
      </c>
    </row>
    <row r="998">
      <c r="A998" t="inlineStr">
        <is>
          <t>107</t>
        </is>
      </c>
      <c r="B998" t="inlineStr">
        <is>
          <t>Resource 2.0 vanilla 200ml</t>
        </is>
      </c>
      <c r="C998" t="inlineStr">
        <is>
          <t>energy</t>
        </is>
      </c>
      <c r="D998" s="7" t="inlineStr">
        <is>
          <t>PASS</t>
        </is>
      </c>
      <c r="E998" t="inlineStr">
        <is>
          <t>200.0 kcal/100ml</t>
        </is>
      </c>
      <c r="F998">
        <f> 200.0 kcal/100ml</f>
        <v/>
      </c>
      <c r="G998" t="inlineStr"/>
    </row>
    <row r="999">
      <c r="A999" t="inlineStr">
        <is>
          <t>107</t>
        </is>
      </c>
      <c r="B999" t="inlineStr">
        <is>
          <t>Resource 2.0 vanilla 200ml</t>
        </is>
      </c>
      <c r="C999" t="inlineStr">
        <is>
          <t>protein</t>
        </is>
      </c>
      <c r="D999" s="9" t="inlineStr">
        <is>
          <t>FAIL</t>
        </is>
      </c>
      <c r="E999" t="inlineStr">
        <is>
          <t>9.0 g/100ml</t>
        </is>
      </c>
      <c r="F999" t="inlineStr">
        <is>
          <t>7.0-7.28 g/100ml</t>
        </is>
      </c>
      <c r="G999" t="inlineStr">
        <is>
          <t>9.0 outside range 7.0-7.28</t>
        </is>
      </c>
    </row>
    <row r="1000">
      <c r="A1000" t="inlineStr">
        <is>
          <t>107</t>
        </is>
      </c>
      <c r="B1000" t="inlineStr">
        <is>
          <t>Resource 2.0 vanilla 200ml</t>
        </is>
      </c>
      <c r="C1000" t="inlineStr">
        <is>
          <t>fat</t>
        </is>
      </c>
      <c r="D1000" s="9" t="inlineStr">
        <is>
          <t>FAIL</t>
        </is>
      </c>
      <c r="E1000" t="inlineStr">
        <is>
          <t>8.7 g/100ml</t>
        </is>
      </c>
      <c r="F1000" t="inlineStr">
        <is>
          <t>9.6-10.0 g/100ml</t>
        </is>
      </c>
      <c r="G1000" t="inlineStr">
        <is>
          <t>8.7 outside range 9.6-10.0</t>
        </is>
      </c>
    </row>
    <row r="1001">
      <c r="A1001" t="inlineStr">
        <is>
          <t>107</t>
        </is>
      </c>
      <c r="B1001" t="inlineStr">
        <is>
          <t>Resource 2.0 vanilla 200ml</t>
        </is>
      </c>
      <c r="C1001" t="inlineStr">
        <is>
          <t>carbohydrates</t>
        </is>
      </c>
      <c r="D1001" s="9" t="inlineStr">
        <is>
          <t>FAIL</t>
        </is>
      </c>
      <c r="E1001" t="inlineStr">
        <is>
          <t>21.4 g/100ml</t>
        </is>
      </c>
      <c r="F1001" t="inlineStr">
        <is>
          <t>20.0-21.0 g/100ml</t>
        </is>
      </c>
      <c r="G1001" t="inlineStr">
        <is>
          <t>21.4 outside range 20.0-21.0</t>
        </is>
      </c>
    </row>
    <row r="1002">
      <c r="A1002" t="inlineStr">
        <is>
          <t>107</t>
        </is>
      </c>
      <c r="B1002" t="inlineStr">
        <is>
          <t>Resource 2.0 vanilla 200ml</t>
        </is>
      </c>
      <c r="C1002" t="inlineStr">
        <is>
          <t>contains_fiber</t>
        </is>
      </c>
      <c r="D1002" s="7" t="inlineStr">
        <is>
          <t>PASS</t>
        </is>
      </c>
      <c r="E1002" t="inlineStr">
        <is>
          <t>fiber=0.0 g/100ml</t>
        </is>
      </c>
      <c r="F1002" t="inlineStr">
        <is>
          <t>no fiber</t>
        </is>
      </c>
      <c r="G1002" t="inlineStr"/>
    </row>
    <row r="1003">
      <c r="A1003" t="inlineStr">
        <is>
          <t>107</t>
        </is>
      </c>
      <c r="B1003" t="inlineStr">
        <is>
          <t>Resource 2.0 vanilla 200ml</t>
        </is>
      </c>
      <c r="C1003" t="inlineStr">
        <is>
          <t>formulation</t>
        </is>
      </c>
      <c r="D1003" s="7" t="inlineStr">
        <is>
          <t>PASS</t>
        </is>
      </c>
      <c r="E1003" t="inlineStr">
        <is>
          <t>liquid</t>
        </is>
      </c>
      <c r="F1003" t="inlineStr">
        <is>
          <t>liquid</t>
        </is>
      </c>
      <c r="G1003" t="inlineStr"/>
    </row>
    <row r="1004">
      <c r="A1004" t="inlineStr">
        <is>
          <t>107</t>
        </is>
      </c>
      <c r="B1004" t="inlineStr">
        <is>
          <t>Resource 2.0 vanilla 200ml</t>
        </is>
      </c>
      <c r="C1004" t="inlineStr">
        <is>
          <t>route</t>
        </is>
      </c>
      <c r="D1004" s="7" t="inlineStr">
        <is>
          <t>PASS</t>
        </is>
      </c>
      <c r="E1004" t="inlineStr">
        <is>
          <t>oral</t>
        </is>
      </c>
      <c r="F1004" t="inlineStr">
        <is>
          <t>oral</t>
        </is>
      </c>
      <c r="G1004" t="inlineStr"/>
    </row>
    <row r="1005">
      <c r="A1005" t="inlineStr">
        <is>
          <t>107</t>
        </is>
      </c>
      <c r="B1005" t="inlineStr">
        <is>
          <t>Resource 2.0 vanilla 200ml</t>
        </is>
      </c>
      <c r="C1005" t="inlineStr">
        <is>
          <t>volume</t>
        </is>
      </c>
      <c r="D1005" s="7" t="inlineStr">
        <is>
          <t>PASS</t>
        </is>
      </c>
      <c r="E1005" t="inlineStr">
        <is>
          <t>200.0 ml</t>
        </is>
      </c>
      <c r="F1005">
        <f> 200.0 ml</f>
        <v/>
      </c>
      <c r="G1005" t="inlineStr"/>
    </row>
    <row r="1006">
      <c r="A1006" t="inlineStr">
        <is>
          <t>107</t>
        </is>
      </c>
      <c r="B1006" t="inlineStr">
        <is>
          <t>Resource 2.0 apricot 200ml</t>
        </is>
      </c>
      <c r="C1006" t="inlineStr">
        <is>
          <t>energy</t>
        </is>
      </c>
      <c r="D1006" s="7" t="inlineStr">
        <is>
          <t>PASS</t>
        </is>
      </c>
      <c r="E1006" t="inlineStr">
        <is>
          <t>200.0 kcal/100ml</t>
        </is>
      </c>
      <c r="F1006">
        <f> 200.0 kcal/100ml</f>
        <v/>
      </c>
      <c r="G1006" t="inlineStr"/>
    </row>
    <row r="1007">
      <c r="A1007" t="inlineStr">
        <is>
          <t>107</t>
        </is>
      </c>
      <c r="B1007" t="inlineStr">
        <is>
          <t>Resource 2.0 apricot 200ml</t>
        </is>
      </c>
      <c r="C1007" t="inlineStr">
        <is>
          <t>protein</t>
        </is>
      </c>
      <c r="D1007" s="9" t="inlineStr">
        <is>
          <t>FAIL</t>
        </is>
      </c>
      <c r="E1007" t="inlineStr">
        <is>
          <t>9.0 g/100ml</t>
        </is>
      </c>
      <c r="F1007" t="inlineStr">
        <is>
          <t>7.0-7.28 g/100ml</t>
        </is>
      </c>
      <c r="G1007" t="inlineStr">
        <is>
          <t>9.0 outside range 7.0-7.28</t>
        </is>
      </c>
    </row>
    <row r="1008">
      <c r="A1008" t="inlineStr">
        <is>
          <t>107</t>
        </is>
      </c>
      <c r="B1008" t="inlineStr">
        <is>
          <t>Resource 2.0 apricot 200ml</t>
        </is>
      </c>
      <c r="C1008" t="inlineStr">
        <is>
          <t>fat</t>
        </is>
      </c>
      <c r="D1008" s="9" t="inlineStr">
        <is>
          <t>FAIL</t>
        </is>
      </c>
      <c r="E1008" t="inlineStr">
        <is>
          <t>8.7 g/100ml</t>
        </is>
      </c>
      <c r="F1008" t="inlineStr">
        <is>
          <t>9.6-10.0 g/100ml</t>
        </is>
      </c>
      <c r="G1008" t="inlineStr">
        <is>
          <t>8.7 outside range 9.6-10.0</t>
        </is>
      </c>
    </row>
    <row r="1009">
      <c r="A1009" t="inlineStr">
        <is>
          <t>107</t>
        </is>
      </c>
      <c r="B1009" t="inlineStr">
        <is>
          <t>Resource 2.0 apricot 200ml</t>
        </is>
      </c>
      <c r="C1009" t="inlineStr">
        <is>
          <t>carbohydrates</t>
        </is>
      </c>
      <c r="D1009" s="9" t="inlineStr">
        <is>
          <t>FAIL</t>
        </is>
      </c>
      <c r="E1009" t="inlineStr">
        <is>
          <t>21.4 g/100ml</t>
        </is>
      </c>
      <c r="F1009" t="inlineStr">
        <is>
          <t>20.0-21.0 g/100ml</t>
        </is>
      </c>
      <c r="G1009" t="inlineStr">
        <is>
          <t>21.4 outside range 20.0-21.0</t>
        </is>
      </c>
    </row>
    <row r="1010">
      <c r="A1010" t="inlineStr">
        <is>
          <t>107</t>
        </is>
      </c>
      <c r="B1010" t="inlineStr">
        <is>
          <t>Resource 2.0 apricot 200ml</t>
        </is>
      </c>
      <c r="C1010" t="inlineStr">
        <is>
          <t>contains_fiber</t>
        </is>
      </c>
      <c r="D1010" s="7" t="inlineStr">
        <is>
          <t>PASS</t>
        </is>
      </c>
      <c r="E1010" t="inlineStr">
        <is>
          <t>fiber=0.0 g/100ml</t>
        </is>
      </c>
      <c r="F1010" t="inlineStr">
        <is>
          <t>no fiber</t>
        </is>
      </c>
      <c r="G1010" t="inlineStr"/>
    </row>
    <row r="1011">
      <c r="A1011" t="inlineStr">
        <is>
          <t>107</t>
        </is>
      </c>
      <c r="B1011" t="inlineStr">
        <is>
          <t>Resource 2.0 apricot 200ml</t>
        </is>
      </c>
      <c r="C1011" t="inlineStr">
        <is>
          <t>formulation</t>
        </is>
      </c>
      <c r="D1011" s="7" t="inlineStr">
        <is>
          <t>PASS</t>
        </is>
      </c>
      <c r="E1011" t="inlineStr">
        <is>
          <t>liquid</t>
        </is>
      </c>
      <c r="F1011" t="inlineStr">
        <is>
          <t>liquid</t>
        </is>
      </c>
      <c r="G1011" t="inlineStr"/>
    </row>
    <row r="1012">
      <c r="A1012" t="inlineStr">
        <is>
          <t>107</t>
        </is>
      </c>
      <c r="B1012" t="inlineStr">
        <is>
          <t>Resource 2.0 apricot 200ml</t>
        </is>
      </c>
      <c r="C1012" t="inlineStr">
        <is>
          <t>route</t>
        </is>
      </c>
      <c r="D1012" s="7" t="inlineStr">
        <is>
          <t>PASS</t>
        </is>
      </c>
      <c r="E1012" t="inlineStr">
        <is>
          <t>oral</t>
        </is>
      </c>
      <c r="F1012" t="inlineStr">
        <is>
          <t>oral</t>
        </is>
      </c>
      <c r="G1012" t="inlineStr"/>
    </row>
    <row r="1013">
      <c r="A1013" t="inlineStr">
        <is>
          <t>107</t>
        </is>
      </c>
      <c r="B1013" t="inlineStr">
        <is>
          <t>Resource 2.0 apricot 200ml</t>
        </is>
      </c>
      <c r="C1013" t="inlineStr">
        <is>
          <t>volume</t>
        </is>
      </c>
      <c r="D1013" s="7" t="inlineStr">
        <is>
          <t>PASS</t>
        </is>
      </c>
      <c r="E1013" t="inlineStr">
        <is>
          <t>200.0 ml</t>
        </is>
      </c>
      <c r="F1013">
        <f> 200.0 ml</f>
        <v/>
      </c>
      <c r="G1013" t="inlineStr"/>
    </row>
    <row r="1014">
      <c r="A1014" t="inlineStr">
        <is>
          <t>107</t>
        </is>
      </c>
      <c r="B1014" t="inlineStr">
        <is>
          <t>Resource 2.0 Fibre forest berry 200ml</t>
        </is>
      </c>
      <c r="C1014" t="inlineStr">
        <is>
          <t>energy</t>
        </is>
      </c>
      <c r="D1014" s="7" t="inlineStr">
        <is>
          <t>PASS</t>
        </is>
      </c>
      <c r="E1014" t="inlineStr">
        <is>
          <t>200.0 kcal/100ml</t>
        </is>
      </c>
      <c r="F1014">
        <f> 200.0 kcal/100ml</f>
        <v/>
      </c>
      <c r="G1014" t="inlineStr"/>
    </row>
    <row r="1015">
      <c r="A1015" t="inlineStr">
        <is>
          <t>107</t>
        </is>
      </c>
      <c r="B1015" t="inlineStr">
        <is>
          <t>Resource 2.0 Fibre forest berry 200ml</t>
        </is>
      </c>
      <c r="C1015" t="inlineStr">
        <is>
          <t>protein</t>
        </is>
      </c>
      <c r="D1015" s="9" t="inlineStr">
        <is>
          <t>FAIL</t>
        </is>
      </c>
      <c r="E1015" t="inlineStr">
        <is>
          <t>9.0 g/100ml</t>
        </is>
      </c>
      <c r="F1015" t="inlineStr">
        <is>
          <t>7.0-7.28 g/100ml</t>
        </is>
      </c>
      <c r="G1015" t="inlineStr">
        <is>
          <t>9.0 outside range 7.0-7.28</t>
        </is>
      </c>
    </row>
    <row r="1016">
      <c r="A1016" t="inlineStr">
        <is>
          <t>107</t>
        </is>
      </c>
      <c r="B1016" t="inlineStr">
        <is>
          <t>Resource 2.0 Fibre forest berry 200ml</t>
        </is>
      </c>
      <c r="C1016" t="inlineStr">
        <is>
          <t>fat</t>
        </is>
      </c>
      <c r="D1016" s="9" t="inlineStr">
        <is>
          <t>FAIL</t>
        </is>
      </c>
      <c r="E1016" t="inlineStr">
        <is>
          <t>8.7 g/100ml</t>
        </is>
      </c>
      <c r="F1016" t="inlineStr">
        <is>
          <t>9.6-10.0 g/100ml</t>
        </is>
      </c>
      <c r="G1016" t="inlineStr">
        <is>
          <t>8.7 outside range 9.6-10.0</t>
        </is>
      </c>
    </row>
    <row r="1017">
      <c r="A1017" t="inlineStr">
        <is>
          <t>107</t>
        </is>
      </c>
      <c r="B1017" t="inlineStr">
        <is>
          <t>Resource 2.0 Fibre forest berry 200ml</t>
        </is>
      </c>
      <c r="C1017" t="inlineStr">
        <is>
          <t>carbohydrates</t>
        </is>
      </c>
      <c r="D1017" s="7" t="inlineStr">
        <is>
          <t>PASS</t>
        </is>
      </c>
      <c r="E1017" t="inlineStr">
        <is>
          <t>20.0 g/100ml</t>
        </is>
      </c>
      <c r="F1017" t="inlineStr">
        <is>
          <t>20.0-21.0 g/100ml</t>
        </is>
      </c>
      <c r="G1017" t="inlineStr"/>
    </row>
    <row r="1018">
      <c r="A1018" t="inlineStr">
        <is>
          <t>107</t>
        </is>
      </c>
      <c r="B1018" t="inlineStr">
        <is>
          <t>Resource 2.0 Fibre forest berry 200ml</t>
        </is>
      </c>
      <c r="C1018" t="inlineStr">
        <is>
          <t>contains_fiber</t>
        </is>
      </c>
      <c r="D1018" s="9" t="inlineStr">
        <is>
          <t>FAIL</t>
        </is>
      </c>
      <c r="E1018" t="inlineStr">
        <is>
          <t>fiber=2.5 g/100ml</t>
        </is>
      </c>
      <c r="F1018" t="inlineStr">
        <is>
          <t>no fiber</t>
        </is>
      </c>
      <c r="G1018" t="inlineStr">
        <is>
          <t>Product contains fiber (2.5 g/100ml)</t>
        </is>
      </c>
    </row>
    <row r="1019">
      <c r="A1019" t="inlineStr">
        <is>
          <t>107</t>
        </is>
      </c>
      <c r="B1019" t="inlineStr">
        <is>
          <t>Resource 2.0 Fibre forest berry 200ml</t>
        </is>
      </c>
      <c r="C1019" t="inlineStr">
        <is>
          <t>formulation</t>
        </is>
      </c>
      <c r="D1019" s="7" t="inlineStr">
        <is>
          <t>PASS</t>
        </is>
      </c>
      <c r="E1019" t="inlineStr">
        <is>
          <t>liquid</t>
        </is>
      </c>
      <c r="F1019" t="inlineStr">
        <is>
          <t>liquid</t>
        </is>
      </c>
      <c r="G1019" t="inlineStr"/>
    </row>
    <row r="1020">
      <c r="A1020" t="inlineStr">
        <is>
          <t>107</t>
        </is>
      </c>
      <c r="B1020" t="inlineStr">
        <is>
          <t>Resource 2.0 Fibre forest berry 200ml</t>
        </is>
      </c>
      <c r="C1020" t="inlineStr">
        <is>
          <t>route</t>
        </is>
      </c>
      <c r="D1020" s="7" t="inlineStr">
        <is>
          <t>PASS</t>
        </is>
      </c>
      <c r="E1020" t="inlineStr">
        <is>
          <t>oral</t>
        </is>
      </c>
      <c r="F1020" t="inlineStr">
        <is>
          <t>oral</t>
        </is>
      </c>
      <c r="G1020" t="inlineStr"/>
    </row>
    <row r="1021">
      <c r="A1021" t="inlineStr">
        <is>
          <t>107</t>
        </is>
      </c>
      <c r="B1021" t="inlineStr">
        <is>
          <t>Resource 2.0 Fibre forest berry 200ml</t>
        </is>
      </c>
      <c r="C1021" t="inlineStr">
        <is>
          <t>volume</t>
        </is>
      </c>
      <c r="D1021" s="7" t="inlineStr">
        <is>
          <t>PASS</t>
        </is>
      </c>
      <c r="E1021" t="inlineStr">
        <is>
          <t>200.0 ml</t>
        </is>
      </c>
      <c r="F1021">
        <f> 200.0 ml</f>
        <v/>
      </c>
      <c r="G1021" t="inlineStr"/>
    </row>
    <row r="1022">
      <c r="A1022" t="inlineStr">
        <is>
          <t>108</t>
        </is>
      </c>
      <c r="B1022" t="inlineStr">
        <is>
          <t>Resource Junior chocolate 200ml</t>
        </is>
      </c>
      <c r="C1022" t="inlineStr">
        <is>
          <t>energy</t>
        </is>
      </c>
      <c r="D1022" s="9" t="inlineStr">
        <is>
          <t>FAIL</t>
        </is>
      </c>
      <c r="E1022" t="inlineStr">
        <is>
          <t>153.0 kcal/100ml</t>
        </is>
      </c>
      <c r="F1022" t="inlineStr">
        <is>
          <t>&gt;= 450.0 kcal/100ml</t>
        </is>
      </c>
      <c r="G1022" t="inlineStr">
        <is>
          <t>153.0 does not satisfy &gt;= 450.0</t>
        </is>
      </c>
    </row>
    <row r="1023">
      <c r="A1023" t="inlineStr">
        <is>
          <t>108</t>
        </is>
      </c>
      <c r="B1023" t="inlineStr">
        <is>
          <t>Resource Junior chocolate 200ml</t>
        </is>
      </c>
      <c r="C1023" t="inlineStr">
        <is>
          <t>fat</t>
        </is>
      </c>
      <c r="D1023" s="9" t="inlineStr">
        <is>
          <t>FAIL</t>
        </is>
      </c>
      <c r="E1023" t="inlineStr">
        <is>
          <t>6.5 g/100ml</t>
        </is>
      </c>
      <c r="F1023">
        <f> 50.0 g/100ml</f>
        <v/>
      </c>
      <c r="G1023" t="inlineStr">
        <is>
          <t>6.5 does not satisfy = 50.0</t>
        </is>
      </c>
    </row>
    <row r="1024">
      <c r="A1024" t="inlineStr">
        <is>
          <t>108</t>
        </is>
      </c>
      <c r="B1024" t="inlineStr">
        <is>
          <t>Resource Junior chocolate 200ml</t>
        </is>
      </c>
      <c r="C1024" t="inlineStr">
        <is>
          <t>carbohydrates</t>
        </is>
      </c>
      <c r="D1024" s="9" t="inlineStr">
        <is>
          <t>FAIL</t>
        </is>
      </c>
      <c r="E1024" t="inlineStr">
        <is>
          <t>21.0 g/100ml</t>
        </is>
      </c>
      <c r="F1024" t="inlineStr">
        <is>
          <t>&lt; 0.1 g/100ml</t>
        </is>
      </c>
      <c r="G1024" t="inlineStr">
        <is>
          <t>21.0 does not satisfy &lt; 0.1</t>
        </is>
      </c>
    </row>
    <row r="1025">
      <c r="A1025" t="inlineStr">
        <is>
          <t>108</t>
        </is>
      </c>
      <c r="B1025" t="inlineStr">
        <is>
          <t>Resource Junior chocolate 200ml</t>
        </is>
      </c>
      <c r="C1025" t="inlineStr">
        <is>
          <t>protein_free</t>
        </is>
      </c>
      <c r="D1025" s="8" t="inlineStr">
        <is>
          <t>UNKNOWN</t>
        </is>
      </c>
      <c r="E1025" t="inlineStr">
        <is>
          <t>N/A</t>
        </is>
      </c>
      <c r="F1025" t="inlineStr">
        <is>
          <t>True</t>
        </is>
      </c>
      <c r="G1025" t="inlineStr">
        <is>
          <t>Cannot determine 'protein_free' for this product</t>
        </is>
      </c>
    </row>
    <row r="1026">
      <c r="A1026" t="inlineStr">
        <is>
          <t>108</t>
        </is>
      </c>
      <c r="B1026" t="inlineStr">
        <is>
          <t>Resource Junior chocolate 200ml</t>
        </is>
      </c>
      <c r="C1026" t="inlineStr">
        <is>
          <t>low_mineral</t>
        </is>
      </c>
      <c r="D1026" s="8" t="inlineStr">
        <is>
          <t>UNKNOWN</t>
        </is>
      </c>
      <c r="E1026" t="inlineStr">
        <is>
          <t>N/A</t>
        </is>
      </c>
      <c r="F1026" t="inlineStr">
        <is>
          <t>True</t>
        </is>
      </c>
      <c r="G1026" t="inlineStr">
        <is>
          <t>Cannot determine 'low_mineral' for this product</t>
        </is>
      </c>
    </row>
    <row r="1027">
      <c r="A1027" t="inlineStr">
        <is>
          <t>108</t>
        </is>
      </c>
      <c r="B1027" t="inlineStr">
        <is>
          <t>Resource Junior chocolate 200ml</t>
        </is>
      </c>
      <c r="C1027" t="inlineStr">
        <is>
          <t>formulation</t>
        </is>
      </c>
      <c r="D1027" s="7" t="inlineStr">
        <is>
          <t>PASS</t>
        </is>
      </c>
      <c r="E1027" t="inlineStr">
        <is>
          <t>liquid</t>
        </is>
      </c>
      <c r="F1027" t="inlineStr">
        <is>
          <t>liquid</t>
        </is>
      </c>
      <c r="G1027" t="inlineStr"/>
    </row>
    <row r="1028">
      <c r="A1028" t="inlineStr">
        <is>
          <t>108</t>
        </is>
      </c>
      <c r="B1028" t="inlineStr">
        <is>
          <t>Resource Junior chocolate 200ml</t>
        </is>
      </c>
      <c r="C1028" t="inlineStr">
        <is>
          <t>route</t>
        </is>
      </c>
      <c r="D1028" s="7" t="inlineStr">
        <is>
          <t>PASS</t>
        </is>
      </c>
      <c r="E1028" t="inlineStr">
        <is>
          <t>oral</t>
        </is>
      </c>
      <c r="F1028" t="inlineStr">
        <is>
          <t>oral</t>
        </is>
      </c>
      <c r="G1028" t="inlineStr"/>
    </row>
    <row r="1029">
      <c r="A1029" t="inlineStr">
        <is>
          <t>108</t>
        </is>
      </c>
      <c r="B1029" t="inlineStr">
        <is>
          <t>Resource Junior chocolate 200ml</t>
        </is>
      </c>
      <c r="C1029" t="inlineStr">
        <is>
          <t>volume</t>
        </is>
      </c>
      <c r="D1029" s="7" t="inlineStr">
        <is>
          <t>PASS</t>
        </is>
      </c>
      <c r="E1029" t="inlineStr">
        <is>
          <t>200.0 ml</t>
        </is>
      </c>
      <c r="F1029">
        <f> 200.0 ml</f>
        <v/>
      </c>
      <c r="G1029" t="inlineStr"/>
    </row>
    <row r="1030">
      <c r="A1030" t="inlineStr">
        <is>
          <t>108</t>
        </is>
      </c>
      <c r="B1030" t="inlineStr">
        <is>
          <t>Resource Junior vanilla 200ml</t>
        </is>
      </c>
      <c r="C1030" t="inlineStr">
        <is>
          <t>energy</t>
        </is>
      </c>
      <c r="D1030" s="9" t="inlineStr">
        <is>
          <t>FAIL</t>
        </is>
      </c>
      <c r="E1030" t="inlineStr">
        <is>
          <t>153.0 kcal/100ml</t>
        </is>
      </c>
      <c r="F1030" t="inlineStr">
        <is>
          <t>&gt;= 450.0 kcal/100ml</t>
        </is>
      </c>
      <c r="G1030" t="inlineStr">
        <is>
          <t>153.0 does not satisfy &gt;= 450.0</t>
        </is>
      </c>
    </row>
    <row r="1031">
      <c r="A1031" t="inlineStr">
        <is>
          <t>108</t>
        </is>
      </c>
      <c r="B1031" t="inlineStr">
        <is>
          <t>Resource Junior vanilla 200ml</t>
        </is>
      </c>
      <c r="C1031" t="inlineStr">
        <is>
          <t>fat</t>
        </is>
      </c>
      <c r="D1031" s="9" t="inlineStr">
        <is>
          <t>FAIL</t>
        </is>
      </c>
      <c r="E1031" t="inlineStr">
        <is>
          <t>6.5 g/100ml</t>
        </is>
      </c>
      <c r="F1031">
        <f> 50.0 g/100ml</f>
        <v/>
      </c>
      <c r="G1031" t="inlineStr">
        <is>
          <t>6.5 does not satisfy = 50.0</t>
        </is>
      </c>
    </row>
    <row r="1032">
      <c r="A1032" t="inlineStr">
        <is>
          <t>108</t>
        </is>
      </c>
      <c r="B1032" t="inlineStr">
        <is>
          <t>Resource Junior vanilla 200ml</t>
        </is>
      </c>
      <c r="C1032" t="inlineStr">
        <is>
          <t>carbohydrates</t>
        </is>
      </c>
      <c r="D1032" s="9" t="inlineStr">
        <is>
          <t>FAIL</t>
        </is>
      </c>
      <c r="E1032" t="inlineStr">
        <is>
          <t>21.0 g/100ml</t>
        </is>
      </c>
      <c r="F1032" t="inlineStr">
        <is>
          <t>&lt; 0.1 g/100ml</t>
        </is>
      </c>
      <c r="G1032" t="inlineStr">
        <is>
          <t>21.0 does not satisfy &lt; 0.1</t>
        </is>
      </c>
    </row>
    <row r="1033">
      <c r="A1033" t="inlineStr">
        <is>
          <t>108</t>
        </is>
      </c>
      <c r="B1033" t="inlineStr">
        <is>
          <t>Resource Junior vanilla 200ml</t>
        </is>
      </c>
      <c r="C1033" t="inlineStr">
        <is>
          <t>protein_free</t>
        </is>
      </c>
      <c r="D1033" s="8" t="inlineStr">
        <is>
          <t>UNKNOWN</t>
        </is>
      </c>
      <c r="E1033" t="inlineStr">
        <is>
          <t>N/A</t>
        </is>
      </c>
      <c r="F1033" t="inlineStr">
        <is>
          <t>True</t>
        </is>
      </c>
      <c r="G1033" t="inlineStr">
        <is>
          <t>Cannot determine 'protein_free' for this product</t>
        </is>
      </c>
    </row>
    <row r="1034">
      <c r="A1034" t="inlineStr">
        <is>
          <t>108</t>
        </is>
      </c>
      <c r="B1034" t="inlineStr">
        <is>
          <t>Resource Junior vanilla 200ml</t>
        </is>
      </c>
      <c r="C1034" t="inlineStr">
        <is>
          <t>low_mineral</t>
        </is>
      </c>
      <c r="D1034" s="8" t="inlineStr">
        <is>
          <t>UNKNOWN</t>
        </is>
      </c>
      <c r="E1034" t="inlineStr">
        <is>
          <t>N/A</t>
        </is>
      </c>
      <c r="F1034" t="inlineStr">
        <is>
          <t>True</t>
        </is>
      </c>
      <c r="G1034" t="inlineStr">
        <is>
          <t>Cannot determine 'low_mineral' for this product</t>
        </is>
      </c>
    </row>
    <row r="1035">
      <c r="A1035" t="inlineStr">
        <is>
          <t>108</t>
        </is>
      </c>
      <c r="B1035" t="inlineStr">
        <is>
          <t>Resource Junior vanilla 200ml</t>
        </is>
      </c>
      <c r="C1035" t="inlineStr">
        <is>
          <t>formulation</t>
        </is>
      </c>
      <c r="D1035" s="7" t="inlineStr">
        <is>
          <t>PASS</t>
        </is>
      </c>
      <c r="E1035" t="inlineStr">
        <is>
          <t>liquid</t>
        </is>
      </c>
      <c r="F1035" t="inlineStr">
        <is>
          <t>liquid</t>
        </is>
      </c>
      <c r="G1035" t="inlineStr"/>
    </row>
    <row r="1036">
      <c r="A1036" t="inlineStr">
        <is>
          <t>108</t>
        </is>
      </c>
      <c r="B1036" t="inlineStr">
        <is>
          <t>Resource Junior vanilla 200ml</t>
        </is>
      </c>
      <c r="C1036" t="inlineStr">
        <is>
          <t>route</t>
        </is>
      </c>
      <c r="D1036" s="7" t="inlineStr">
        <is>
          <t>PASS</t>
        </is>
      </c>
      <c r="E1036" t="inlineStr">
        <is>
          <t>oral</t>
        </is>
      </c>
      <c r="F1036" t="inlineStr">
        <is>
          <t>oral</t>
        </is>
      </c>
      <c r="G1036" t="inlineStr"/>
    </row>
    <row r="1037">
      <c r="A1037" t="inlineStr">
        <is>
          <t>108</t>
        </is>
      </c>
      <c r="B1037" t="inlineStr">
        <is>
          <t>Resource Junior vanilla 200ml</t>
        </is>
      </c>
      <c r="C1037" t="inlineStr">
        <is>
          <t>volume</t>
        </is>
      </c>
      <c r="D1037" s="7" t="inlineStr">
        <is>
          <t>PASS</t>
        </is>
      </c>
      <c r="E1037" t="inlineStr">
        <is>
          <t>200.0 ml</t>
        </is>
      </c>
      <c r="F1037">
        <f> 200.0 ml</f>
        <v/>
      </c>
      <c r="G1037" t="inlineStr"/>
    </row>
    <row r="1038">
      <c r="A1038" t="inlineStr">
        <is>
          <t>108</t>
        </is>
      </c>
      <c r="B1038" t="inlineStr">
        <is>
          <t>Resource Junior strawberry 200ml</t>
        </is>
      </c>
      <c r="C1038" t="inlineStr">
        <is>
          <t>energy</t>
        </is>
      </c>
      <c r="D1038" s="9" t="inlineStr">
        <is>
          <t>FAIL</t>
        </is>
      </c>
      <c r="E1038" t="inlineStr">
        <is>
          <t>153.0 kcal/100ml</t>
        </is>
      </c>
      <c r="F1038" t="inlineStr">
        <is>
          <t>&gt;= 450.0 kcal/100ml</t>
        </is>
      </c>
      <c r="G1038" t="inlineStr">
        <is>
          <t>153.0 does not satisfy &gt;= 450.0</t>
        </is>
      </c>
    </row>
    <row r="1039">
      <c r="A1039" t="inlineStr">
        <is>
          <t>108</t>
        </is>
      </c>
      <c r="B1039" t="inlineStr">
        <is>
          <t>Resource Junior strawberry 200ml</t>
        </is>
      </c>
      <c r="C1039" t="inlineStr">
        <is>
          <t>fat</t>
        </is>
      </c>
      <c r="D1039" s="9" t="inlineStr">
        <is>
          <t>FAIL</t>
        </is>
      </c>
      <c r="E1039" t="inlineStr">
        <is>
          <t>6.5 g/100ml</t>
        </is>
      </c>
      <c r="F1039">
        <f> 50.0 g/100ml</f>
        <v/>
      </c>
      <c r="G1039" t="inlineStr">
        <is>
          <t>6.5 does not satisfy = 50.0</t>
        </is>
      </c>
    </row>
    <row r="1040">
      <c r="A1040" t="inlineStr">
        <is>
          <t>108</t>
        </is>
      </c>
      <c r="B1040" t="inlineStr">
        <is>
          <t>Resource Junior strawberry 200ml</t>
        </is>
      </c>
      <c r="C1040" t="inlineStr">
        <is>
          <t>carbohydrates</t>
        </is>
      </c>
      <c r="D1040" s="9" t="inlineStr">
        <is>
          <t>FAIL</t>
        </is>
      </c>
      <c r="E1040" t="inlineStr">
        <is>
          <t>21.0 g/100ml</t>
        </is>
      </c>
      <c r="F1040" t="inlineStr">
        <is>
          <t>&lt; 0.1 g/100ml</t>
        </is>
      </c>
      <c r="G1040" t="inlineStr">
        <is>
          <t>21.0 does not satisfy &lt; 0.1</t>
        </is>
      </c>
    </row>
    <row r="1041">
      <c r="A1041" t="inlineStr">
        <is>
          <t>108</t>
        </is>
      </c>
      <c r="B1041" t="inlineStr">
        <is>
          <t>Resource Junior strawberry 200ml</t>
        </is>
      </c>
      <c r="C1041" t="inlineStr">
        <is>
          <t>protein_free</t>
        </is>
      </c>
      <c r="D1041" s="8" t="inlineStr">
        <is>
          <t>UNKNOWN</t>
        </is>
      </c>
      <c r="E1041" t="inlineStr">
        <is>
          <t>N/A</t>
        </is>
      </c>
      <c r="F1041" t="inlineStr">
        <is>
          <t>True</t>
        </is>
      </c>
      <c r="G1041" t="inlineStr">
        <is>
          <t>Cannot determine 'protein_free' for this product</t>
        </is>
      </c>
    </row>
    <row r="1042">
      <c r="A1042" t="inlineStr">
        <is>
          <t>108</t>
        </is>
      </c>
      <c r="B1042" t="inlineStr">
        <is>
          <t>Resource Junior strawberry 200ml</t>
        </is>
      </c>
      <c r="C1042" t="inlineStr">
        <is>
          <t>low_mineral</t>
        </is>
      </c>
      <c r="D1042" s="8" t="inlineStr">
        <is>
          <t>UNKNOWN</t>
        </is>
      </c>
      <c r="E1042" t="inlineStr">
        <is>
          <t>N/A</t>
        </is>
      </c>
      <c r="F1042" t="inlineStr">
        <is>
          <t>True</t>
        </is>
      </c>
      <c r="G1042" t="inlineStr">
        <is>
          <t>Cannot determine 'low_mineral' for this product</t>
        </is>
      </c>
    </row>
    <row r="1043">
      <c r="A1043" t="inlineStr">
        <is>
          <t>108</t>
        </is>
      </c>
      <c r="B1043" t="inlineStr">
        <is>
          <t>Resource Junior strawberry 200ml</t>
        </is>
      </c>
      <c r="C1043" t="inlineStr">
        <is>
          <t>formulation</t>
        </is>
      </c>
      <c r="D1043" s="7" t="inlineStr">
        <is>
          <t>PASS</t>
        </is>
      </c>
      <c r="E1043" t="inlineStr">
        <is>
          <t>liquid</t>
        </is>
      </c>
      <c r="F1043" t="inlineStr">
        <is>
          <t>liquid</t>
        </is>
      </c>
      <c r="G1043" t="inlineStr"/>
    </row>
    <row r="1044">
      <c r="A1044" t="inlineStr">
        <is>
          <t>108</t>
        </is>
      </c>
      <c r="B1044" t="inlineStr">
        <is>
          <t>Resource Junior strawberry 200ml</t>
        </is>
      </c>
      <c r="C1044" t="inlineStr">
        <is>
          <t>route</t>
        </is>
      </c>
      <c r="D1044" s="7" t="inlineStr">
        <is>
          <t>PASS</t>
        </is>
      </c>
      <c r="E1044" t="inlineStr">
        <is>
          <t>oral</t>
        </is>
      </c>
      <c r="F1044" t="inlineStr">
        <is>
          <t>oral</t>
        </is>
      </c>
      <c r="G1044" t="inlineStr"/>
    </row>
    <row r="1045">
      <c r="A1045" t="inlineStr">
        <is>
          <t>108</t>
        </is>
      </c>
      <c r="B1045" t="inlineStr">
        <is>
          <t>Resource Junior strawberry 200ml</t>
        </is>
      </c>
      <c r="C1045" t="inlineStr">
        <is>
          <t>volume</t>
        </is>
      </c>
      <c r="D1045" s="7" t="inlineStr">
        <is>
          <t>PASS</t>
        </is>
      </c>
      <c r="E1045" t="inlineStr">
        <is>
          <t>200.0 ml</t>
        </is>
      </c>
      <c r="F1045">
        <f> 200.0 ml</f>
        <v/>
      </c>
      <c r="G1045" t="inlineStr"/>
    </row>
    <row r="1046">
      <c r="A1046" t="inlineStr">
        <is>
          <t>109</t>
        </is>
      </c>
      <c r="B1046" t="inlineStr">
        <is>
          <t>Resource Protein strawberry 200ml</t>
        </is>
      </c>
      <c r="C1046" t="inlineStr">
        <is>
          <t>energy</t>
        </is>
      </c>
      <c r="D1046" s="9" t="inlineStr">
        <is>
          <t>FAIL</t>
        </is>
      </c>
      <c r="E1046" t="inlineStr">
        <is>
          <t>125.0 kcal/100ml</t>
        </is>
      </c>
      <c r="F1046">
        <f> 50.0 kcal/100ml</f>
        <v/>
      </c>
      <c r="G1046" t="inlineStr">
        <is>
          <t>125.0 does not satisfy = 50.0</t>
        </is>
      </c>
    </row>
    <row r="1047">
      <c r="A1047" t="inlineStr">
        <is>
          <t>109</t>
        </is>
      </c>
      <c r="B1047" t="inlineStr">
        <is>
          <t>Resource Protein strawberry 200ml</t>
        </is>
      </c>
      <c r="C1047" t="inlineStr">
        <is>
          <t>contains_fiber</t>
        </is>
      </c>
      <c r="D1047" s="7" t="inlineStr">
        <is>
          <t>PASS</t>
        </is>
      </c>
      <c r="E1047" t="inlineStr">
        <is>
          <t>fiber=0.0 g/100ml</t>
        </is>
      </c>
      <c r="F1047" t="inlineStr">
        <is>
          <t>no fiber</t>
        </is>
      </c>
      <c r="G1047" t="inlineStr"/>
    </row>
    <row r="1048">
      <c r="A1048" t="inlineStr">
        <is>
          <t>109</t>
        </is>
      </c>
      <c r="B1048" t="inlineStr">
        <is>
          <t>Resource Protein strawberry 200ml</t>
        </is>
      </c>
      <c r="C1048" t="inlineStr">
        <is>
          <t>fat_free</t>
        </is>
      </c>
      <c r="D1048" s="8" t="inlineStr">
        <is>
          <t>UNKNOWN</t>
        </is>
      </c>
      <c r="E1048" t="inlineStr">
        <is>
          <t>N/A</t>
        </is>
      </c>
      <c r="F1048" t="inlineStr">
        <is>
          <t>True</t>
        </is>
      </c>
      <c r="G1048" t="inlineStr">
        <is>
          <t>Cannot determine 'fat_free' for this product</t>
        </is>
      </c>
    </row>
    <row r="1049">
      <c r="A1049" t="inlineStr">
        <is>
          <t>109</t>
        </is>
      </c>
      <c r="B1049" t="inlineStr">
        <is>
          <t>Resource Protein strawberry 200ml</t>
        </is>
      </c>
      <c r="C1049" t="inlineStr">
        <is>
          <t>protein_free</t>
        </is>
      </c>
      <c r="D1049" s="8" t="inlineStr">
        <is>
          <t>UNKNOWN</t>
        </is>
      </c>
      <c r="E1049" t="inlineStr">
        <is>
          <t>N/A</t>
        </is>
      </c>
      <c r="F1049" t="inlineStr">
        <is>
          <t>True</t>
        </is>
      </c>
      <c r="G1049" t="inlineStr">
        <is>
          <t>Cannot determine 'protein_free' for this product</t>
        </is>
      </c>
    </row>
    <row r="1050">
      <c r="A1050" t="inlineStr">
        <is>
          <t>109</t>
        </is>
      </c>
      <c r="B1050" t="inlineStr">
        <is>
          <t>Resource Protein strawberry 200ml</t>
        </is>
      </c>
      <c r="C1050" t="inlineStr">
        <is>
          <t>formulation</t>
        </is>
      </c>
      <c r="D1050" s="7" t="inlineStr">
        <is>
          <t>PASS</t>
        </is>
      </c>
      <c r="E1050" t="inlineStr">
        <is>
          <t>liquid</t>
        </is>
      </c>
      <c r="F1050" t="inlineStr">
        <is>
          <t>liquid</t>
        </is>
      </c>
      <c r="G1050" t="inlineStr"/>
    </row>
    <row r="1051">
      <c r="A1051" t="inlineStr">
        <is>
          <t>109</t>
        </is>
      </c>
      <c r="B1051" t="inlineStr">
        <is>
          <t>Resource Protein strawberry 200ml</t>
        </is>
      </c>
      <c r="C1051" t="inlineStr">
        <is>
          <t>route</t>
        </is>
      </c>
      <c r="D1051" s="7" t="inlineStr">
        <is>
          <t>PASS</t>
        </is>
      </c>
      <c r="E1051" t="inlineStr">
        <is>
          <t>oral</t>
        </is>
      </c>
      <c r="F1051" t="inlineStr">
        <is>
          <t>oral</t>
        </is>
      </c>
      <c r="G1051" t="inlineStr"/>
    </row>
    <row r="1052">
      <c r="A1052" t="inlineStr">
        <is>
          <t>109</t>
        </is>
      </c>
      <c r="B1052" t="inlineStr">
        <is>
          <t>Resource Protein strawberry 200ml</t>
        </is>
      </c>
      <c r="C1052" t="inlineStr">
        <is>
          <t>volume</t>
        </is>
      </c>
      <c r="D1052" s="7" t="inlineStr">
        <is>
          <t>PASS</t>
        </is>
      </c>
      <c r="E1052" t="inlineStr">
        <is>
          <t>200.0 ml</t>
        </is>
      </c>
      <c r="F1052">
        <f> 200.0 ml</f>
        <v/>
      </c>
      <c r="G1052" t="inlineStr"/>
    </row>
    <row r="1053">
      <c r="A1053" t="inlineStr">
        <is>
          <t>109</t>
        </is>
      </c>
      <c r="B1053" t="inlineStr">
        <is>
          <t>Resource 2.0 vanilla 200ml</t>
        </is>
      </c>
      <c r="C1053" t="inlineStr">
        <is>
          <t>energy</t>
        </is>
      </c>
      <c r="D1053" s="9" t="inlineStr">
        <is>
          <t>FAIL</t>
        </is>
      </c>
      <c r="E1053" t="inlineStr">
        <is>
          <t>200.0 kcal/100ml</t>
        </is>
      </c>
      <c r="F1053">
        <f> 50.0 kcal/100ml</f>
        <v/>
      </c>
      <c r="G1053" t="inlineStr">
        <is>
          <t>200.0 does not satisfy = 50.0</t>
        </is>
      </c>
    </row>
    <row r="1054">
      <c r="A1054" t="inlineStr">
        <is>
          <t>109</t>
        </is>
      </c>
      <c r="B1054" t="inlineStr">
        <is>
          <t>Resource 2.0 vanilla 200ml</t>
        </is>
      </c>
      <c r="C1054" t="inlineStr">
        <is>
          <t>contains_fiber</t>
        </is>
      </c>
      <c r="D1054" s="7" t="inlineStr">
        <is>
          <t>PASS</t>
        </is>
      </c>
      <c r="E1054" t="inlineStr">
        <is>
          <t>fiber=0.0 g/100ml</t>
        </is>
      </c>
      <c r="F1054" t="inlineStr">
        <is>
          <t>no fiber</t>
        </is>
      </c>
      <c r="G1054" t="inlineStr"/>
    </row>
    <row r="1055">
      <c r="A1055" t="inlineStr">
        <is>
          <t>109</t>
        </is>
      </c>
      <c r="B1055" t="inlineStr">
        <is>
          <t>Resource 2.0 vanilla 200ml</t>
        </is>
      </c>
      <c r="C1055" t="inlineStr">
        <is>
          <t>fat_free</t>
        </is>
      </c>
      <c r="D1055" s="8" t="inlineStr">
        <is>
          <t>UNKNOWN</t>
        </is>
      </c>
      <c r="E1055" t="inlineStr">
        <is>
          <t>N/A</t>
        </is>
      </c>
      <c r="F1055" t="inlineStr">
        <is>
          <t>True</t>
        </is>
      </c>
      <c r="G1055" t="inlineStr">
        <is>
          <t>Cannot determine 'fat_free' for this product</t>
        </is>
      </c>
    </row>
    <row r="1056">
      <c r="A1056" t="inlineStr">
        <is>
          <t>109</t>
        </is>
      </c>
      <c r="B1056" t="inlineStr">
        <is>
          <t>Resource 2.0 vanilla 200ml</t>
        </is>
      </c>
      <c r="C1056" t="inlineStr">
        <is>
          <t>protein_free</t>
        </is>
      </c>
      <c r="D1056" s="8" t="inlineStr">
        <is>
          <t>UNKNOWN</t>
        </is>
      </c>
      <c r="E1056" t="inlineStr">
        <is>
          <t>N/A</t>
        </is>
      </c>
      <c r="F1056" t="inlineStr">
        <is>
          <t>True</t>
        </is>
      </c>
      <c r="G1056" t="inlineStr">
        <is>
          <t>Cannot determine 'protein_free' for this product</t>
        </is>
      </c>
    </row>
    <row r="1057">
      <c r="A1057" t="inlineStr">
        <is>
          <t>109</t>
        </is>
      </c>
      <c r="B1057" t="inlineStr">
        <is>
          <t>Resource 2.0 vanilla 200ml</t>
        </is>
      </c>
      <c r="C1057" t="inlineStr">
        <is>
          <t>formulation</t>
        </is>
      </c>
      <c r="D1057" s="7" t="inlineStr">
        <is>
          <t>PASS</t>
        </is>
      </c>
      <c r="E1057" t="inlineStr">
        <is>
          <t>liquid</t>
        </is>
      </c>
      <c r="F1057" t="inlineStr">
        <is>
          <t>liquid</t>
        </is>
      </c>
      <c r="G1057" t="inlineStr"/>
    </row>
    <row r="1058">
      <c r="A1058" t="inlineStr">
        <is>
          <t>109</t>
        </is>
      </c>
      <c r="B1058" t="inlineStr">
        <is>
          <t>Resource 2.0 vanilla 200ml</t>
        </is>
      </c>
      <c r="C1058" t="inlineStr">
        <is>
          <t>route</t>
        </is>
      </c>
      <c r="D1058" s="7" t="inlineStr">
        <is>
          <t>PASS</t>
        </is>
      </c>
      <c r="E1058" t="inlineStr">
        <is>
          <t>oral</t>
        </is>
      </c>
      <c r="F1058" t="inlineStr">
        <is>
          <t>oral</t>
        </is>
      </c>
      <c r="G1058" t="inlineStr"/>
    </row>
    <row r="1059">
      <c r="A1059" t="inlineStr">
        <is>
          <t>109</t>
        </is>
      </c>
      <c r="B1059" t="inlineStr">
        <is>
          <t>Resource 2.0 vanilla 200ml</t>
        </is>
      </c>
      <c r="C1059" t="inlineStr">
        <is>
          <t>volume</t>
        </is>
      </c>
      <c r="D1059" s="7" t="inlineStr">
        <is>
          <t>PASS</t>
        </is>
      </c>
      <c r="E1059" t="inlineStr">
        <is>
          <t>200.0 ml</t>
        </is>
      </c>
      <c r="F1059">
        <f> 200.0 ml</f>
        <v/>
      </c>
      <c r="G1059" t="inlineStr"/>
    </row>
    <row r="1060">
      <c r="A1060" t="inlineStr">
        <is>
          <t>109</t>
        </is>
      </c>
      <c r="B1060" t="inlineStr">
        <is>
          <t>Resource 2.0 apricot 200ml</t>
        </is>
      </c>
      <c r="C1060" t="inlineStr">
        <is>
          <t>energy</t>
        </is>
      </c>
      <c r="D1060" s="9" t="inlineStr">
        <is>
          <t>FAIL</t>
        </is>
      </c>
      <c r="E1060" t="inlineStr">
        <is>
          <t>200.0 kcal/100ml</t>
        </is>
      </c>
      <c r="F1060">
        <f> 50.0 kcal/100ml</f>
        <v/>
      </c>
      <c r="G1060" t="inlineStr">
        <is>
          <t>200.0 does not satisfy = 50.0</t>
        </is>
      </c>
    </row>
    <row r="1061">
      <c r="A1061" t="inlineStr">
        <is>
          <t>109</t>
        </is>
      </c>
      <c r="B1061" t="inlineStr">
        <is>
          <t>Resource 2.0 apricot 200ml</t>
        </is>
      </c>
      <c r="C1061" t="inlineStr">
        <is>
          <t>contains_fiber</t>
        </is>
      </c>
      <c r="D1061" s="7" t="inlineStr">
        <is>
          <t>PASS</t>
        </is>
      </c>
      <c r="E1061" t="inlineStr">
        <is>
          <t>fiber=0.0 g/100ml</t>
        </is>
      </c>
      <c r="F1061" t="inlineStr">
        <is>
          <t>no fiber</t>
        </is>
      </c>
      <c r="G1061" t="inlineStr"/>
    </row>
    <row r="1062">
      <c r="A1062" t="inlineStr">
        <is>
          <t>109</t>
        </is>
      </c>
      <c r="B1062" t="inlineStr">
        <is>
          <t>Resource 2.0 apricot 200ml</t>
        </is>
      </c>
      <c r="C1062" t="inlineStr">
        <is>
          <t>fat_free</t>
        </is>
      </c>
      <c r="D1062" s="8" t="inlineStr">
        <is>
          <t>UNKNOWN</t>
        </is>
      </c>
      <c r="E1062" t="inlineStr">
        <is>
          <t>N/A</t>
        </is>
      </c>
      <c r="F1062" t="inlineStr">
        <is>
          <t>True</t>
        </is>
      </c>
      <c r="G1062" t="inlineStr">
        <is>
          <t>Cannot determine 'fat_free' for this product</t>
        </is>
      </c>
    </row>
    <row r="1063">
      <c r="A1063" t="inlineStr">
        <is>
          <t>109</t>
        </is>
      </c>
      <c r="B1063" t="inlineStr">
        <is>
          <t>Resource 2.0 apricot 200ml</t>
        </is>
      </c>
      <c r="C1063" t="inlineStr">
        <is>
          <t>protein_free</t>
        </is>
      </c>
      <c r="D1063" s="8" t="inlineStr">
        <is>
          <t>UNKNOWN</t>
        </is>
      </c>
      <c r="E1063" t="inlineStr">
        <is>
          <t>N/A</t>
        </is>
      </c>
      <c r="F1063" t="inlineStr">
        <is>
          <t>True</t>
        </is>
      </c>
      <c r="G1063" t="inlineStr">
        <is>
          <t>Cannot determine 'protein_free' for this product</t>
        </is>
      </c>
    </row>
    <row r="1064">
      <c r="A1064" t="inlineStr">
        <is>
          <t>109</t>
        </is>
      </c>
      <c r="B1064" t="inlineStr">
        <is>
          <t>Resource 2.0 apricot 200ml</t>
        </is>
      </c>
      <c r="C1064" t="inlineStr">
        <is>
          <t>formulation</t>
        </is>
      </c>
      <c r="D1064" s="7" t="inlineStr">
        <is>
          <t>PASS</t>
        </is>
      </c>
      <c r="E1064" t="inlineStr">
        <is>
          <t>liquid</t>
        </is>
      </c>
      <c r="F1064" t="inlineStr">
        <is>
          <t>liquid</t>
        </is>
      </c>
      <c r="G1064" t="inlineStr"/>
    </row>
    <row r="1065">
      <c r="A1065" t="inlineStr">
        <is>
          <t>109</t>
        </is>
      </c>
      <c r="B1065" t="inlineStr">
        <is>
          <t>Resource 2.0 apricot 200ml</t>
        </is>
      </c>
      <c r="C1065" t="inlineStr">
        <is>
          <t>route</t>
        </is>
      </c>
      <c r="D1065" s="7" t="inlineStr">
        <is>
          <t>PASS</t>
        </is>
      </c>
      <c r="E1065" t="inlineStr">
        <is>
          <t>oral</t>
        </is>
      </c>
      <c r="F1065" t="inlineStr">
        <is>
          <t>oral</t>
        </is>
      </c>
      <c r="G1065" t="inlineStr"/>
    </row>
    <row r="1066">
      <c r="A1066" t="inlineStr">
        <is>
          <t>109</t>
        </is>
      </c>
      <c r="B1066" t="inlineStr">
        <is>
          <t>Resource 2.0 apricot 200ml</t>
        </is>
      </c>
      <c r="C1066" t="inlineStr">
        <is>
          <t>volume</t>
        </is>
      </c>
      <c r="D1066" s="7" t="inlineStr">
        <is>
          <t>PASS</t>
        </is>
      </c>
      <c r="E1066" t="inlineStr">
        <is>
          <t>200.0 ml</t>
        </is>
      </c>
      <c r="F1066">
        <f> 200.0 ml</f>
        <v/>
      </c>
      <c r="G1066" t="inlineStr"/>
    </row>
    <row r="1067">
      <c r="A1067" t="inlineStr">
        <is>
          <t>110</t>
        </is>
      </c>
      <c r="B1067" t="inlineStr">
        <is>
          <t>Resource 2.0 Fibre forest berry 200ml</t>
        </is>
      </c>
      <c r="C1067" t="inlineStr">
        <is>
          <t>energy</t>
        </is>
      </c>
      <c r="D1067" s="7" t="inlineStr">
        <is>
          <t>PASS</t>
        </is>
      </c>
      <c r="E1067" t="inlineStr">
        <is>
          <t>200.0 kcal/100ml</t>
        </is>
      </c>
      <c r="F1067" t="inlineStr">
        <is>
          <t>&gt;= 150.0 kcal/100ml</t>
        </is>
      </c>
      <c r="G1067" t="inlineStr"/>
    </row>
    <row r="1068">
      <c r="A1068" t="inlineStr">
        <is>
          <t>110</t>
        </is>
      </c>
      <c r="B1068" t="inlineStr">
        <is>
          <t>Resource 2.0 Fibre forest berry 200ml</t>
        </is>
      </c>
      <c r="C1068" t="inlineStr">
        <is>
          <t>protein</t>
        </is>
      </c>
      <c r="D1068" s="7" t="inlineStr">
        <is>
          <t>PASS</t>
        </is>
      </c>
      <c r="E1068" t="inlineStr">
        <is>
          <t>9.0 g/100ml</t>
        </is>
      </c>
      <c r="F1068" t="inlineStr">
        <is>
          <t>&gt;= 6.0 g/100ml</t>
        </is>
      </c>
      <c r="G1068" t="inlineStr"/>
    </row>
    <row r="1069">
      <c r="A1069" t="inlineStr">
        <is>
          <t>110</t>
        </is>
      </c>
      <c r="B1069" t="inlineStr">
        <is>
          <t>Resource 2.0 Fibre forest berry 200ml</t>
        </is>
      </c>
      <c r="C1069" t="inlineStr">
        <is>
          <t>fat</t>
        </is>
      </c>
      <c r="D1069" s="7" t="inlineStr">
        <is>
          <t>PASS</t>
        </is>
      </c>
      <c r="E1069" t="inlineStr">
        <is>
          <t>8.7 g/100ml</t>
        </is>
      </c>
      <c r="F1069" t="inlineStr">
        <is>
          <t>&gt;= 5.0 g/100ml</t>
        </is>
      </c>
      <c r="G1069" t="inlineStr"/>
    </row>
    <row r="1070">
      <c r="A1070" t="inlineStr">
        <is>
          <t>110</t>
        </is>
      </c>
      <c r="B1070" t="inlineStr">
        <is>
          <t>Resource 2.0 Fibre forest berry 200ml</t>
        </is>
      </c>
      <c r="C1070" t="inlineStr">
        <is>
          <t>carbohydrates</t>
        </is>
      </c>
      <c r="D1070" s="7" t="inlineStr">
        <is>
          <t>PASS</t>
        </is>
      </c>
      <c r="E1070" t="inlineStr">
        <is>
          <t>20.0 g/100ml</t>
        </is>
      </c>
      <c r="F1070" t="inlineStr">
        <is>
          <t>&gt;= 18.8 g/100ml</t>
        </is>
      </c>
      <c r="G1070" t="inlineStr"/>
    </row>
    <row r="1071">
      <c r="A1071" t="inlineStr">
        <is>
          <t>110</t>
        </is>
      </c>
      <c r="B1071" t="inlineStr">
        <is>
          <t>Resource 2.0 Fibre forest berry 200ml</t>
        </is>
      </c>
      <c r="C1071" t="inlineStr">
        <is>
          <t>fiber</t>
        </is>
      </c>
      <c r="D1071" s="7" t="inlineStr">
        <is>
          <t>PASS</t>
        </is>
      </c>
      <c r="E1071" t="inlineStr">
        <is>
          <t>2.5 g/100ml</t>
        </is>
      </c>
      <c r="F1071" t="inlineStr">
        <is>
          <t>&gt;= 2.0 g/100ml</t>
        </is>
      </c>
      <c r="G1071" t="inlineStr"/>
    </row>
    <row r="1072">
      <c r="A1072" t="inlineStr">
        <is>
          <t>110</t>
        </is>
      </c>
      <c r="B1072" t="inlineStr">
        <is>
          <t>Resource 2.0 Fibre forest berry 200ml</t>
        </is>
      </c>
      <c r="C1072" t="inlineStr">
        <is>
          <t>l_arginine</t>
        </is>
      </c>
      <c r="D1072" s="8" t="inlineStr">
        <is>
          <t>UNKNOWN</t>
        </is>
      </c>
      <c r="E1072" t="inlineStr">
        <is>
          <t>N/A</t>
        </is>
      </c>
      <c r="F1072" t="inlineStr">
        <is>
          <t>&gt;= 0.31 g/100ml</t>
        </is>
      </c>
      <c r="G1072" t="inlineStr">
        <is>
          <t>Product has no value for 'l_arginine'</t>
        </is>
      </c>
    </row>
    <row r="1073">
      <c r="A1073" t="inlineStr">
        <is>
          <t>110</t>
        </is>
      </c>
      <c r="B1073" t="inlineStr">
        <is>
          <t>Resource 2.0 Fibre forest berry 200ml</t>
        </is>
      </c>
      <c r="C1073" t="inlineStr">
        <is>
          <t>contains_fiber</t>
        </is>
      </c>
      <c r="D1073" s="7" t="inlineStr">
        <is>
          <t>PASS</t>
        </is>
      </c>
      <c r="E1073" t="inlineStr">
        <is>
          <t>fiber=2.5 g/100ml</t>
        </is>
      </c>
      <c r="F1073" t="inlineStr">
        <is>
          <t>contains fiber</t>
        </is>
      </c>
      <c r="G1073" t="inlineStr"/>
    </row>
    <row r="1074">
      <c r="A1074" t="inlineStr">
        <is>
          <t>110</t>
        </is>
      </c>
      <c r="B1074" t="inlineStr">
        <is>
          <t>Resource 2.0 Fibre forest berry 200ml</t>
        </is>
      </c>
      <c r="C1074" t="inlineStr">
        <is>
          <t>formulation</t>
        </is>
      </c>
      <c r="D1074" s="7" t="inlineStr">
        <is>
          <t>PASS</t>
        </is>
      </c>
      <c r="E1074" t="inlineStr">
        <is>
          <t>liquid</t>
        </is>
      </c>
      <c r="F1074" t="inlineStr">
        <is>
          <t>liquid</t>
        </is>
      </c>
      <c r="G1074" t="inlineStr"/>
    </row>
    <row r="1075">
      <c r="A1075" t="inlineStr">
        <is>
          <t>110</t>
        </is>
      </c>
      <c r="B1075" t="inlineStr">
        <is>
          <t>Resource 2.0 Fibre forest berry 200ml</t>
        </is>
      </c>
      <c r="C1075" t="inlineStr">
        <is>
          <t>route</t>
        </is>
      </c>
      <c r="D1075" s="7" t="inlineStr">
        <is>
          <t>PASS</t>
        </is>
      </c>
      <c r="E1075" t="inlineStr">
        <is>
          <t>oral</t>
        </is>
      </c>
      <c r="F1075" t="inlineStr">
        <is>
          <t>oral</t>
        </is>
      </c>
      <c r="G1075" t="inlineStr"/>
    </row>
    <row r="1076">
      <c r="A1076" t="inlineStr">
        <is>
          <t>110</t>
        </is>
      </c>
      <c r="B1076" t="inlineStr">
        <is>
          <t>Resource 2.0 Fibre forest berry 200ml</t>
        </is>
      </c>
      <c r="C1076" t="inlineStr">
        <is>
          <t>volume</t>
        </is>
      </c>
      <c r="D1076" s="7" t="inlineStr">
        <is>
          <t>PASS</t>
        </is>
      </c>
      <c r="E1076" t="inlineStr">
        <is>
          <t>200.0 ml</t>
        </is>
      </c>
      <c r="F1076">
        <f> 200.0 ml</f>
        <v/>
      </c>
      <c r="G1076" t="inlineStr"/>
    </row>
    <row r="1077">
      <c r="A1077" t="inlineStr">
        <is>
          <t>110</t>
        </is>
      </c>
      <c r="B1077" t="inlineStr">
        <is>
          <t>Resource 2.0 Fibre coffee 200ml</t>
        </is>
      </c>
      <c r="C1077" t="inlineStr">
        <is>
          <t>energy</t>
        </is>
      </c>
      <c r="D1077" s="7" t="inlineStr">
        <is>
          <t>PASS</t>
        </is>
      </c>
      <c r="E1077" t="inlineStr">
        <is>
          <t>200.0 kcal/100ml</t>
        </is>
      </c>
      <c r="F1077" t="inlineStr">
        <is>
          <t>&gt;= 150.0 kcal/100ml</t>
        </is>
      </c>
      <c r="G1077" t="inlineStr"/>
    </row>
    <row r="1078">
      <c r="A1078" t="inlineStr">
        <is>
          <t>110</t>
        </is>
      </c>
      <c r="B1078" t="inlineStr">
        <is>
          <t>Resource 2.0 Fibre coffee 200ml</t>
        </is>
      </c>
      <c r="C1078" t="inlineStr">
        <is>
          <t>protein</t>
        </is>
      </c>
      <c r="D1078" s="7" t="inlineStr">
        <is>
          <t>PASS</t>
        </is>
      </c>
      <c r="E1078" t="inlineStr">
        <is>
          <t>9.0 g/100ml</t>
        </is>
      </c>
      <c r="F1078" t="inlineStr">
        <is>
          <t>&gt;= 6.0 g/100ml</t>
        </is>
      </c>
      <c r="G1078" t="inlineStr"/>
    </row>
    <row r="1079">
      <c r="A1079" t="inlineStr">
        <is>
          <t>110</t>
        </is>
      </c>
      <c r="B1079" t="inlineStr">
        <is>
          <t>Resource 2.0 Fibre coffee 200ml</t>
        </is>
      </c>
      <c r="C1079" t="inlineStr">
        <is>
          <t>fat</t>
        </is>
      </c>
      <c r="D1079" s="7" t="inlineStr">
        <is>
          <t>PASS</t>
        </is>
      </c>
      <c r="E1079" t="inlineStr">
        <is>
          <t>8.7 g/100ml</t>
        </is>
      </c>
      <c r="F1079" t="inlineStr">
        <is>
          <t>&gt;= 5.0 g/100ml</t>
        </is>
      </c>
      <c r="G1079" t="inlineStr"/>
    </row>
    <row r="1080">
      <c r="A1080" t="inlineStr">
        <is>
          <t>110</t>
        </is>
      </c>
      <c r="B1080" t="inlineStr">
        <is>
          <t>Resource 2.0 Fibre coffee 200ml</t>
        </is>
      </c>
      <c r="C1080" t="inlineStr">
        <is>
          <t>carbohydrates</t>
        </is>
      </c>
      <c r="D1080" s="7" t="inlineStr">
        <is>
          <t>PASS</t>
        </is>
      </c>
      <c r="E1080" t="inlineStr">
        <is>
          <t>20.0 g/100ml</t>
        </is>
      </c>
      <c r="F1080" t="inlineStr">
        <is>
          <t>&gt;= 18.8 g/100ml</t>
        </is>
      </c>
      <c r="G1080" t="inlineStr"/>
    </row>
    <row r="1081">
      <c r="A1081" t="inlineStr">
        <is>
          <t>110</t>
        </is>
      </c>
      <c r="B1081" t="inlineStr">
        <is>
          <t>Resource 2.0 Fibre coffee 200ml</t>
        </is>
      </c>
      <c r="C1081" t="inlineStr">
        <is>
          <t>fiber</t>
        </is>
      </c>
      <c r="D1081" s="7" t="inlineStr">
        <is>
          <t>PASS</t>
        </is>
      </c>
      <c r="E1081" t="inlineStr">
        <is>
          <t>2.5 g/100ml</t>
        </is>
      </c>
      <c r="F1081" t="inlineStr">
        <is>
          <t>&gt;= 2.0 g/100ml</t>
        </is>
      </c>
      <c r="G1081" t="inlineStr"/>
    </row>
    <row r="1082">
      <c r="A1082" t="inlineStr">
        <is>
          <t>110</t>
        </is>
      </c>
      <c r="B1082" t="inlineStr">
        <is>
          <t>Resource 2.0 Fibre coffee 200ml</t>
        </is>
      </c>
      <c r="C1082" t="inlineStr">
        <is>
          <t>l_arginine</t>
        </is>
      </c>
      <c r="D1082" s="8" t="inlineStr">
        <is>
          <t>UNKNOWN</t>
        </is>
      </c>
      <c r="E1082" t="inlineStr">
        <is>
          <t>N/A</t>
        </is>
      </c>
      <c r="F1082" t="inlineStr">
        <is>
          <t>&gt;= 0.31 g/100ml</t>
        </is>
      </c>
      <c r="G1082" t="inlineStr">
        <is>
          <t>Product has no value for 'l_arginine'</t>
        </is>
      </c>
    </row>
    <row r="1083">
      <c r="A1083" t="inlineStr">
        <is>
          <t>110</t>
        </is>
      </c>
      <c r="B1083" t="inlineStr">
        <is>
          <t>Resource 2.0 Fibre coffee 200ml</t>
        </is>
      </c>
      <c r="C1083" t="inlineStr">
        <is>
          <t>contains_fiber</t>
        </is>
      </c>
      <c r="D1083" s="7" t="inlineStr">
        <is>
          <t>PASS</t>
        </is>
      </c>
      <c r="E1083" t="inlineStr">
        <is>
          <t>fiber=2.5 g/100ml</t>
        </is>
      </c>
      <c r="F1083" t="inlineStr">
        <is>
          <t>contains fiber</t>
        </is>
      </c>
      <c r="G1083" t="inlineStr"/>
    </row>
    <row r="1084">
      <c r="A1084" t="inlineStr">
        <is>
          <t>110</t>
        </is>
      </c>
      <c r="B1084" t="inlineStr">
        <is>
          <t>Resource 2.0 Fibre coffee 200ml</t>
        </is>
      </c>
      <c r="C1084" t="inlineStr">
        <is>
          <t>formulation</t>
        </is>
      </c>
      <c r="D1084" s="7" t="inlineStr">
        <is>
          <t>PASS</t>
        </is>
      </c>
      <c r="E1084" t="inlineStr">
        <is>
          <t>liquid</t>
        </is>
      </c>
      <c r="F1084" t="inlineStr">
        <is>
          <t>liquid</t>
        </is>
      </c>
      <c r="G1084" t="inlineStr"/>
    </row>
    <row r="1085">
      <c r="A1085" t="inlineStr">
        <is>
          <t>110</t>
        </is>
      </c>
      <c r="B1085" t="inlineStr">
        <is>
          <t>Resource 2.0 Fibre coffee 200ml</t>
        </is>
      </c>
      <c r="C1085" t="inlineStr">
        <is>
          <t>route</t>
        </is>
      </c>
      <c r="D1085" s="7" t="inlineStr">
        <is>
          <t>PASS</t>
        </is>
      </c>
      <c r="E1085" t="inlineStr">
        <is>
          <t>oral</t>
        </is>
      </c>
      <c r="F1085" t="inlineStr">
        <is>
          <t>oral</t>
        </is>
      </c>
      <c r="G1085" t="inlineStr"/>
    </row>
    <row r="1086">
      <c r="A1086" t="inlineStr">
        <is>
          <t>110</t>
        </is>
      </c>
      <c r="B1086" t="inlineStr">
        <is>
          <t>Resource 2.0 Fibre coffee 200ml</t>
        </is>
      </c>
      <c r="C1086" t="inlineStr">
        <is>
          <t>volume</t>
        </is>
      </c>
      <c r="D1086" s="7" t="inlineStr">
        <is>
          <t>PASS</t>
        </is>
      </c>
      <c r="E1086" t="inlineStr">
        <is>
          <t>200.0 ml</t>
        </is>
      </c>
      <c r="F1086">
        <f> 200.0 ml</f>
        <v/>
      </c>
      <c r="G1086" t="inlineStr"/>
    </row>
    <row r="1087">
      <c r="A1087" t="inlineStr">
        <is>
          <t>110</t>
        </is>
      </c>
      <c r="B1087" t="inlineStr">
        <is>
          <t>Resource Diabet Plus vanilla 200ml</t>
        </is>
      </c>
      <c r="C1087" t="inlineStr">
        <is>
          <t>energy</t>
        </is>
      </c>
      <c r="D1087" s="7" t="inlineStr">
        <is>
          <t>PASS</t>
        </is>
      </c>
      <c r="E1087" t="inlineStr">
        <is>
          <t>160.0 kcal/100ml</t>
        </is>
      </c>
      <c r="F1087" t="inlineStr">
        <is>
          <t>&gt;= 150.0 kcal/100ml</t>
        </is>
      </c>
      <c r="G1087" t="inlineStr"/>
    </row>
    <row r="1088">
      <c r="A1088" t="inlineStr">
        <is>
          <t>110</t>
        </is>
      </c>
      <c r="B1088" t="inlineStr">
        <is>
          <t>Resource Diabet Plus vanilla 200ml</t>
        </is>
      </c>
      <c r="C1088" t="inlineStr">
        <is>
          <t>protein</t>
        </is>
      </c>
      <c r="D1088" s="7" t="inlineStr">
        <is>
          <t>PASS</t>
        </is>
      </c>
      <c r="E1088" t="inlineStr">
        <is>
          <t>9.0 g/100ml</t>
        </is>
      </c>
      <c r="F1088" t="inlineStr">
        <is>
          <t>&gt;= 6.0 g/100ml</t>
        </is>
      </c>
      <c r="G1088" t="inlineStr"/>
    </row>
    <row r="1089">
      <c r="A1089" t="inlineStr">
        <is>
          <t>110</t>
        </is>
      </c>
      <c r="B1089" t="inlineStr">
        <is>
          <t>Resource Diabet Plus vanilla 200ml</t>
        </is>
      </c>
      <c r="C1089" t="inlineStr">
        <is>
          <t>fat</t>
        </is>
      </c>
      <c r="D1089" s="7" t="inlineStr">
        <is>
          <t>PASS</t>
        </is>
      </c>
      <c r="E1089" t="inlineStr">
        <is>
          <t>6.3 g/100ml</t>
        </is>
      </c>
      <c r="F1089" t="inlineStr">
        <is>
          <t>&gt;= 5.0 g/100ml</t>
        </is>
      </c>
      <c r="G1089" t="inlineStr"/>
    </row>
    <row r="1090">
      <c r="A1090" t="inlineStr">
        <is>
          <t>110</t>
        </is>
      </c>
      <c r="B1090" t="inlineStr">
        <is>
          <t>Resource Diabet Plus vanilla 200ml</t>
        </is>
      </c>
      <c r="C1090" t="inlineStr">
        <is>
          <t>carbohydrates</t>
        </is>
      </c>
      <c r="D1090" s="9" t="inlineStr">
        <is>
          <t>FAIL</t>
        </is>
      </c>
      <c r="E1090" t="inlineStr">
        <is>
          <t>15.7 g/100ml</t>
        </is>
      </c>
      <c r="F1090" t="inlineStr">
        <is>
          <t>&gt;= 18.8 g/100ml</t>
        </is>
      </c>
      <c r="G1090" t="inlineStr">
        <is>
          <t>15.7 does not satisfy &gt;= 18.8</t>
        </is>
      </c>
    </row>
    <row r="1091">
      <c r="A1091" t="inlineStr">
        <is>
          <t>110</t>
        </is>
      </c>
      <c r="B1091" t="inlineStr">
        <is>
          <t>Resource Diabet Plus vanilla 200ml</t>
        </is>
      </c>
      <c r="C1091" t="inlineStr">
        <is>
          <t>fiber</t>
        </is>
      </c>
      <c r="D1091" s="7" t="inlineStr">
        <is>
          <t>PASS</t>
        </is>
      </c>
      <c r="E1091" t="inlineStr">
        <is>
          <t>2.5 g/100ml</t>
        </is>
      </c>
      <c r="F1091" t="inlineStr">
        <is>
          <t>&gt;= 2.0 g/100ml</t>
        </is>
      </c>
      <c r="G1091" t="inlineStr"/>
    </row>
    <row r="1092">
      <c r="A1092" t="inlineStr">
        <is>
          <t>110</t>
        </is>
      </c>
      <c r="B1092" t="inlineStr">
        <is>
          <t>Resource Diabet Plus vanilla 200ml</t>
        </is>
      </c>
      <c r="C1092" t="inlineStr">
        <is>
          <t>l_arginine</t>
        </is>
      </c>
      <c r="D1092" s="8" t="inlineStr">
        <is>
          <t>UNKNOWN</t>
        </is>
      </c>
      <c r="E1092" t="inlineStr">
        <is>
          <t>N/A</t>
        </is>
      </c>
      <c r="F1092" t="inlineStr">
        <is>
          <t>&gt;= 0.31 g/100ml</t>
        </is>
      </c>
      <c r="G1092" t="inlineStr">
        <is>
          <t>Product has no value for 'l_arginine'</t>
        </is>
      </c>
    </row>
    <row r="1093">
      <c r="A1093" t="inlineStr">
        <is>
          <t>110</t>
        </is>
      </c>
      <c r="B1093" t="inlineStr">
        <is>
          <t>Resource Diabet Plus vanilla 200ml</t>
        </is>
      </c>
      <c r="C1093" t="inlineStr">
        <is>
          <t>contains_fiber</t>
        </is>
      </c>
      <c r="D1093" s="7" t="inlineStr">
        <is>
          <t>PASS</t>
        </is>
      </c>
      <c r="E1093" t="inlineStr">
        <is>
          <t>fiber=2.5 g/100ml</t>
        </is>
      </c>
      <c r="F1093" t="inlineStr">
        <is>
          <t>contains fiber</t>
        </is>
      </c>
      <c r="G1093" t="inlineStr"/>
    </row>
    <row r="1094">
      <c r="A1094" t="inlineStr">
        <is>
          <t>110</t>
        </is>
      </c>
      <c r="B1094" t="inlineStr">
        <is>
          <t>Resource Diabet Plus vanilla 200ml</t>
        </is>
      </c>
      <c r="C1094" t="inlineStr">
        <is>
          <t>formulation</t>
        </is>
      </c>
      <c r="D1094" s="7" t="inlineStr">
        <is>
          <t>PASS</t>
        </is>
      </c>
      <c r="E1094" t="inlineStr">
        <is>
          <t>liquid</t>
        </is>
      </c>
      <c r="F1094" t="inlineStr">
        <is>
          <t>liquid</t>
        </is>
      </c>
      <c r="G1094" t="inlineStr"/>
    </row>
    <row r="1095">
      <c r="A1095" t="inlineStr">
        <is>
          <t>110</t>
        </is>
      </c>
      <c r="B1095" t="inlineStr">
        <is>
          <t>Resource Diabet Plus vanilla 200ml</t>
        </is>
      </c>
      <c r="C1095" t="inlineStr">
        <is>
          <t>route</t>
        </is>
      </c>
      <c r="D1095" s="7" t="inlineStr">
        <is>
          <t>PASS</t>
        </is>
      </c>
      <c r="E1095" t="inlineStr">
        <is>
          <t>oral</t>
        </is>
      </c>
      <c r="F1095" t="inlineStr">
        <is>
          <t>oral</t>
        </is>
      </c>
      <c r="G1095" t="inlineStr"/>
    </row>
    <row r="1096">
      <c r="A1096" t="inlineStr">
        <is>
          <t>110</t>
        </is>
      </c>
      <c r="B1096" t="inlineStr">
        <is>
          <t>Resource Diabet Plus vanilla 200ml</t>
        </is>
      </c>
      <c r="C1096" t="inlineStr">
        <is>
          <t>volume</t>
        </is>
      </c>
      <c r="D1096" s="7" t="inlineStr">
        <is>
          <t>PASS</t>
        </is>
      </c>
      <c r="E1096" t="inlineStr">
        <is>
          <t>200.0 ml</t>
        </is>
      </c>
      <c r="F1096">
        <f> 200.0 ml</f>
        <v/>
      </c>
      <c r="G1096" t="inlineStr"/>
    </row>
    <row r="1097">
      <c r="A1097" t="inlineStr">
        <is>
          <t>111</t>
        </is>
      </c>
      <c r="B1097" t="inlineStr">
        <is>
          <t>Resource 2.0 Fibre forest berry 200ml</t>
        </is>
      </c>
      <c r="C1097" t="inlineStr">
        <is>
          <t>energy</t>
        </is>
      </c>
      <c r="D1097" s="7" t="inlineStr">
        <is>
          <t>PASS</t>
        </is>
      </c>
      <c r="E1097" t="inlineStr">
        <is>
          <t>200.0 kcal/100ml</t>
        </is>
      </c>
      <c r="F1097" t="inlineStr">
        <is>
          <t>&gt;= 156.0 kcal/100ml</t>
        </is>
      </c>
      <c r="G1097" t="inlineStr"/>
    </row>
    <row r="1098">
      <c r="A1098" t="inlineStr">
        <is>
          <t>111</t>
        </is>
      </c>
      <c r="B1098" t="inlineStr">
        <is>
          <t>Resource 2.0 Fibre forest berry 200ml</t>
        </is>
      </c>
      <c r="C1098" t="inlineStr">
        <is>
          <t>protein</t>
        </is>
      </c>
      <c r="D1098" s="7" t="inlineStr">
        <is>
          <t>PASS</t>
        </is>
      </c>
      <c r="E1098" t="inlineStr">
        <is>
          <t>9.0 g/100ml</t>
        </is>
      </c>
      <c r="F1098" t="inlineStr">
        <is>
          <t>&gt;= 6.4 g/100ml</t>
        </is>
      </c>
      <c r="G1098" t="inlineStr"/>
    </row>
    <row r="1099">
      <c r="A1099" t="inlineStr">
        <is>
          <t>111</t>
        </is>
      </c>
      <c r="B1099" t="inlineStr">
        <is>
          <t>Resource 2.0 Fibre forest berry 200ml</t>
        </is>
      </c>
      <c r="C1099" t="inlineStr">
        <is>
          <t>fat</t>
        </is>
      </c>
      <c r="D1099" s="7" t="inlineStr">
        <is>
          <t>PASS</t>
        </is>
      </c>
      <c r="E1099" t="inlineStr">
        <is>
          <t>8.7 g/100ml</t>
        </is>
      </c>
      <c r="F1099" t="inlineStr">
        <is>
          <t>&gt;= 5.0 g/100ml</t>
        </is>
      </c>
      <c r="G1099" t="inlineStr"/>
    </row>
    <row r="1100">
      <c r="A1100" t="inlineStr">
        <is>
          <t>111</t>
        </is>
      </c>
      <c r="B1100" t="inlineStr">
        <is>
          <t>Resource 2.0 Fibre forest berry 200ml</t>
        </is>
      </c>
      <c r="C1100" t="inlineStr">
        <is>
          <t>carbohydrates</t>
        </is>
      </c>
      <c r="D1100" s="7" t="inlineStr">
        <is>
          <t>PASS</t>
        </is>
      </c>
      <c r="E1100" t="inlineStr">
        <is>
          <t>20.0 g/100ml</t>
        </is>
      </c>
      <c r="F1100" t="inlineStr">
        <is>
          <t>&gt;= 20.0 g/100ml</t>
        </is>
      </c>
      <c r="G1100" t="inlineStr"/>
    </row>
    <row r="1101">
      <c r="A1101" t="inlineStr">
        <is>
          <t>111</t>
        </is>
      </c>
      <c r="B1101" t="inlineStr">
        <is>
          <t>Resource 2.0 Fibre forest berry 200ml</t>
        </is>
      </c>
      <c r="C1101" t="inlineStr">
        <is>
          <t>fiber</t>
        </is>
      </c>
      <c r="D1101" s="7" t="inlineStr">
        <is>
          <t>PASS</t>
        </is>
      </c>
      <c r="E1101" t="inlineStr">
        <is>
          <t>2.5 g/100ml</t>
        </is>
      </c>
      <c r="F1101" t="inlineStr">
        <is>
          <t>&gt;= 2.0 g/100ml</t>
        </is>
      </c>
      <c r="G1101" t="inlineStr"/>
    </row>
    <row r="1102">
      <c r="A1102" t="inlineStr">
        <is>
          <t>111</t>
        </is>
      </c>
      <c r="B1102" t="inlineStr">
        <is>
          <t>Resource 2.0 Fibre forest berry 200ml</t>
        </is>
      </c>
      <c r="C1102" t="inlineStr">
        <is>
          <t>l_arginine</t>
        </is>
      </c>
      <c r="D1102" s="8" t="inlineStr">
        <is>
          <t>UNKNOWN</t>
        </is>
      </c>
      <c r="E1102" t="inlineStr">
        <is>
          <t>N/A</t>
        </is>
      </c>
      <c r="F1102" t="inlineStr">
        <is>
          <t>&gt;= 0.33 g/100ml</t>
        </is>
      </c>
      <c r="G1102" t="inlineStr">
        <is>
          <t>Product has no value for 'l_arginine'</t>
        </is>
      </c>
    </row>
    <row r="1103">
      <c r="A1103" t="inlineStr">
        <is>
          <t>111</t>
        </is>
      </c>
      <c r="B1103" t="inlineStr">
        <is>
          <t>Resource 2.0 Fibre forest berry 200ml</t>
        </is>
      </c>
      <c r="C1103" t="inlineStr">
        <is>
          <t>contains_fiber</t>
        </is>
      </c>
      <c r="D1103" s="7" t="inlineStr">
        <is>
          <t>PASS</t>
        </is>
      </c>
      <c r="E1103" t="inlineStr">
        <is>
          <t>fiber=2.5 g/100ml</t>
        </is>
      </c>
      <c r="F1103" t="inlineStr">
        <is>
          <t>contains fiber</t>
        </is>
      </c>
      <c r="G1103" t="inlineStr"/>
    </row>
    <row r="1104">
      <c r="A1104" t="inlineStr">
        <is>
          <t>111</t>
        </is>
      </c>
      <c r="B1104" t="inlineStr">
        <is>
          <t>Resource 2.0 Fibre forest berry 200ml</t>
        </is>
      </c>
      <c r="C1104" t="inlineStr">
        <is>
          <t>formulation</t>
        </is>
      </c>
      <c r="D1104" s="7" t="inlineStr">
        <is>
          <t>PASS</t>
        </is>
      </c>
      <c r="E1104" t="inlineStr">
        <is>
          <t>liquid</t>
        </is>
      </c>
      <c r="F1104" t="inlineStr">
        <is>
          <t>liquid</t>
        </is>
      </c>
      <c r="G1104" t="inlineStr"/>
    </row>
    <row r="1105">
      <c r="A1105" t="inlineStr">
        <is>
          <t>111</t>
        </is>
      </c>
      <c r="B1105" t="inlineStr">
        <is>
          <t>Resource 2.0 Fibre forest berry 200ml</t>
        </is>
      </c>
      <c r="C1105" t="inlineStr">
        <is>
          <t>route</t>
        </is>
      </c>
      <c r="D1105" s="7" t="inlineStr">
        <is>
          <t>PASS</t>
        </is>
      </c>
      <c r="E1105" t="inlineStr">
        <is>
          <t>oral</t>
        </is>
      </c>
      <c r="F1105" t="inlineStr">
        <is>
          <t>oral</t>
        </is>
      </c>
      <c r="G1105" t="inlineStr"/>
    </row>
    <row r="1106">
      <c r="A1106" t="inlineStr">
        <is>
          <t>111</t>
        </is>
      </c>
      <c r="B1106" t="inlineStr">
        <is>
          <t>Resource 2.0 Fibre forest berry 200ml</t>
        </is>
      </c>
      <c r="C1106" t="inlineStr">
        <is>
          <t>volume</t>
        </is>
      </c>
      <c r="D1106" s="7" t="inlineStr">
        <is>
          <t>PASS</t>
        </is>
      </c>
      <c r="E1106" t="inlineStr">
        <is>
          <t>200.0 ml</t>
        </is>
      </c>
      <c r="F1106">
        <f> 200.0 ml</f>
        <v/>
      </c>
      <c r="G1106" t="inlineStr"/>
    </row>
    <row r="1107">
      <c r="A1107" t="inlineStr">
        <is>
          <t>111</t>
        </is>
      </c>
      <c r="B1107" t="inlineStr">
        <is>
          <t>Resource 2.0 Fibre coffee 200ml</t>
        </is>
      </c>
      <c r="C1107" t="inlineStr">
        <is>
          <t>energy</t>
        </is>
      </c>
      <c r="D1107" s="7" t="inlineStr">
        <is>
          <t>PASS</t>
        </is>
      </c>
      <c r="E1107" t="inlineStr">
        <is>
          <t>200.0 kcal/100ml</t>
        </is>
      </c>
      <c r="F1107" t="inlineStr">
        <is>
          <t>&gt;= 156.0 kcal/100ml</t>
        </is>
      </c>
      <c r="G1107" t="inlineStr"/>
    </row>
    <row r="1108">
      <c r="A1108" t="inlineStr">
        <is>
          <t>111</t>
        </is>
      </c>
      <c r="B1108" t="inlineStr">
        <is>
          <t>Resource 2.0 Fibre coffee 200ml</t>
        </is>
      </c>
      <c r="C1108" t="inlineStr">
        <is>
          <t>protein</t>
        </is>
      </c>
      <c r="D1108" s="7" t="inlineStr">
        <is>
          <t>PASS</t>
        </is>
      </c>
      <c r="E1108" t="inlineStr">
        <is>
          <t>9.0 g/100ml</t>
        </is>
      </c>
      <c r="F1108" t="inlineStr">
        <is>
          <t>&gt;= 6.4 g/100ml</t>
        </is>
      </c>
      <c r="G1108" t="inlineStr"/>
    </row>
    <row r="1109">
      <c r="A1109" t="inlineStr">
        <is>
          <t>111</t>
        </is>
      </c>
      <c r="B1109" t="inlineStr">
        <is>
          <t>Resource 2.0 Fibre coffee 200ml</t>
        </is>
      </c>
      <c r="C1109" t="inlineStr">
        <is>
          <t>fat</t>
        </is>
      </c>
      <c r="D1109" s="7" t="inlineStr">
        <is>
          <t>PASS</t>
        </is>
      </c>
      <c r="E1109" t="inlineStr">
        <is>
          <t>8.7 g/100ml</t>
        </is>
      </c>
      <c r="F1109" t="inlineStr">
        <is>
          <t>&gt;= 5.0 g/100ml</t>
        </is>
      </c>
      <c r="G1109" t="inlineStr"/>
    </row>
    <row r="1110">
      <c r="A1110" t="inlineStr">
        <is>
          <t>111</t>
        </is>
      </c>
      <c r="B1110" t="inlineStr">
        <is>
          <t>Resource 2.0 Fibre coffee 200ml</t>
        </is>
      </c>
      <c r="C1110" t="inlineStr">
        <is>
          <t>carbohydrates</t>
        </is>
      </c>
      <c r="D1110" s="7" t="inlineStr">
        <is>
          <t>PASS</t>
        </is>
      </c>
      <c r="E1110" t="inlineStr">
        <is>
          <t>20.0 g/100ml</t>
        </is>
      </c>
      <c r="F1110" t="inlineStr">
        <is>
          <t>&gt;= 20.0 g/100ml</t>
        </is>
      </c>
      <c r="G1110" t="inlineStr"/>
    </row>
    <row r="1111">
      <c r="A1111" t="inlineStr">
        <is>
          <t>111</t>
        </is>
      </c>
      <c r="B1111" t="inlineStr">
        <is>
          <t>Resource 2.0 Fibre coffee 200ml</t>
        </is>
      </c>
      <c r="C1111" t="inlineStr">
        <is>
          <t>fiber</t>
        </is>
      </c>
      <c r="D1111" s="7" t="inlineStr">
        <is>
          <t>PASS</t>
        </is>
      </c>
      <c r="E1111" t="inlineStr">
        <is>
          <t>2.5 g/100ml</t>
        </is>
      </c>
      <c r="F1111" t="inlineStr">
        <is>
          <t>&gt;= 2.0 g/100ml</t>
        </is>
      </c>
      <c r="G1111" t="inlineStr"/>
    </row>
    <row r="1112">
      <c r="A1112" t="inlineStr">
        <is>
          <t>111</t>
        </is>
      </c>
      <c r="B1112" t="inlineStr">
        <is>
          <t>Resource 2.0 Fibre coffee 200ml</t>
        </is>
      </c>
      <c r="C1112" t="inlineStr">
        <is>
          <t>l_arginine</t>
        </is>
      </c>
      <c r="D1112" s="8" t="inlineStr">
        <is>
          <t>UNKNOWN</t>
        </is>
      </c>
      <c r="E1112" t="inlineStr">
        <is>
          <t>N/A</t>
        </is>
      </c>
      <c r="F1112" t="inlineStr">
        <is>
          <t>&gt;= 0.33 g/100ml</t>
        </is>
      </c>
      <c r="G1112" t="inlineStr">
        <is>
          <t>Product has no value for 'l_arginine'</t>
        </is>
      </c>
    </row>
    <row r="1113">
      <c r="A1113" t="inlineStr">
        <is>
          <t>111</t>
        </is>
      </c>
      <c r="B1113" t="inlineStr">
        <is>
          <t>Resource 2.0 Fibre coffee 200ml</t>
        </is>
      </c>
      <c r="C1113" t="inlineStr">
        <is>
          <t>contains_fiber</t>
        </is>
      </c>
      <c r="D1113" s="7" t="inlineStr">
        <is>
          <t>PASS</t>
        </is>
      </c>
      <c r="E1113" t="inlineStr">
        <is>
          <t>fiber=2.5 g/100ml</t>
        </is>
      </c>
      <c r="F1113" t="inlineStr">
        <is>
          <t>contains fiber</t>
        </is>
      </c>
      <c r="G1113" t="inlineStr"/>
    </row>
    <row r="1114">
      <c r="A1114" t="inlineStr">
        <is>
          <t>111</t>
        </is>
      </c>
      <c r="B1114" t="inlineStr">
        <is>
          <t>Resource 2.0 Fibre coffee 200ml</t>
        </is>
      </c>
      <c r="C1114" t="inlineStr">
        <is>
          <t>formulation</t>
        </is>
      </c>
      <c r="D1114" s="7" t="inlineStr">
        <is>
          <t>PASS</t>
        </is>
      </c>
      <c r="E1114" t="inlineStr">
        <is>
          <t>liquid</t>
        </is>
      </c>
      <c r="F1114" t="inlineStr">
        <is>
          <t>liquid</t>
        </is>
      </c>
      <c r="G1114" t="inlineStr"/>
    </row>
    <row r="1115">
      <c r="A1115" t="inlineStr">
        <is>
          <t>111</t>
        </is>
      </c>
      <c r="B1115" t="inlineStr">
        <is>
          <t>Resource 2.0 Fibre coffee 200ml</t>
        </is>
      </c>
      <c r="C1115" t="inlineStr">
        <is>
          <t>route</t>
        </is>
      </c>
      <c r="D1115" s="7" t="inlineStr">
        <is>
          <t>PASS</t>
        </is>
      </c>
      <c r="E1115" t="inlineStr">
        <is>
          <t>oral</t>
        </is>
      </c>
      <c r="F1115" t="inlineStr">
        <is>
          <t>oral</t>
        </is>
      </c>
      <c r="G1115" t="inlineStr"/>
    </row>
    <row r="1116">
      <c r="A1116" t="inlineStr">
        <is>
          <t>111</t>
        </is>
      </c>
      <c r="B1116" t="inlineStr">
        <is>
          <t>Resource 2.0 Fibre coffee 200ml</t>
        </is>
      </c>
      <c r="C1116" t="inlineStr">
        <is>
          <t>volume</t>
        </is>
      </c>
      <c r="D1116" s="7" t="inlineStr">
        <is>
          <t>PASS</t>
        </is>
      </c>
      <c r="E1116" t="inlineStr">
        <is>
          <t>200.0 ml</t>
        </is>
      </c>
      <c r="F1116">
        <f> 200.0 ml</f>
        <v/>
      </c>
      <c r="G1116" t="inlineStr"/>
    </row>
    <row r="1117">
      <c r="A1117" t="inlineStr">
        <is>
          <t>111</t>
        </is>
      </c>
      <c r="B1117" t="inlineStr">
        <is>
          <t>Resource Diabet Plus vanilla 200ml</t>
        </is>
      </c>
      <c r="C1117" t="inlineStr">
        <is>
          <t>energy</t>
        </is>
      </c>
      <c r="D1117" s="7" t="inlineStr">
        <is>
          <t>PASS</t>
        </is>
      </c>
      <c r="E1117" t="inlineStr">
        <is>
          <t>160.0 kcal/100ml</t>
        </is>
      </c>
      <c r="F1117" t="inlineStr">
        <is>
          <t>&gt;= 156.0 kcal/100ml</t>
        </is>
      </c>
      <c r="G1117" t="inlineStr"/>
    </row>
    <row r="1118">
      <c r="A1118" t="inlineStr">
        <is>
          <t>111</t>
        </is>
      </c>
      <c r="B1118" t="inlineStr">
        <is>
          <t>Resource Diabet Plus vanilla 200ml</t>
        </is>
      </c>
      <c r="C1118" t="inlineStr">
        <is>
          <t>protein</t>
        </is>
      </c>
      <c r="D1118" s="7" t="inlineStr">
        <is>
          <t>PASS</t>
        </is>
      </c>
      <c r="E1118" t="inlineStr">
        <is>
          <t>9.0 g/100ml</t>
        </is>
      </c>
      <c r="F1118" t="inlineStr">
        <is>
          <t>&gt;= 6.4 g/100ml</t>
        </is>
      </c>
      <c r="G1118" t="inlineStr"/>
    </row>
    <row r="1119">
      <c r="A1119" t="inlineStr">
        <is>
          <t>111</t>
        </is>
      </c>
      <c r="B1119" t="inlineStr">
        <is>
          <t>Resource Diabet Plus vanilla 200ml</t>
        </is>
      </c>
      <c r="C1119" t="inlineStr">
        <is>
          <t>fat</t>
        </is>
      </c>
      <c r="D1119" s="7" t="inlineStr">
        <is>
          <t>PASS</t>
        </is>
      </c>
      <c r="E1119" t="inlineStr">
        <is>
          <t>6.3 g/100ml</t>
        </is>
      </c>
      <c r="F1119" t="inlineStr">
        <is>
          <t>&gt;= 5.0 g/100ml</t>
        </is>
      </c>
      <c r="G1119" t="inlineStr"/>
    </row>
    <row r="1120">
      <c r="A1120" t="inlineStr">
        <is>
          <t>111</t>
        </is>
      </c>
      <c r="B1120" t="inlineStr">
        <is>
          <t>Resource Diabet Plus vanilla 200ml</t>
        </is>
      </c>
      <c r="C1120" t="inlineStr">
        <is>
          <t>carbohydrates</t>
        </is>
      </c>
      <c r="D1120" s="9" t="inlineStr">
        <is>
          <t>FAIL</t>
        </is>
      </c>
      <c r="E1120" t="inlineStr">
        <is>
          <t>15.7 g/100ml</t>
        </is>
      </c>
      <c r="F1120" t="inlineStr">
        <is>
          <t>&gt;= 20.0 g/100ml</t>
        </is>
      </c>
      <c r="G1120" t="inlineStr">
        <is>
          <t>15.7 does not satisfy &gt;= 20.0</t>
        </is>
      </c>
    </row>
    <row r="1121">
      <c r="A1121" t="inlineStr">
        <is>
          <t>111</t>
        </is>
      </c>
      <c r="B1121" t="inlineStr">
        <is>
          <t>Resource Diabet Plus vanilla 200ml</t>
        </is>
      </c>
      <c r="C1121" t="inlineStr">
        <is>
          <t>fiber</t>
        </is>
      </c>
      <c r="D1121" s="7" t="inlineStr">
        <is>
          <t>PASS</t>
        </is>
      </c>
      <c r="E1121" t="inlineStr">
        <is>
          <t>2.5 g/100ml</t>
        </is>
      </c>
      <c r="F1121" t="inlineStr">
        <is>
          <t>&gt;= 2.0 g/100ml</t>
        </is>
      </c>
      <c r="G1121" t="inlineStr"/>
    </row>
    <row r="1122">
      <c r="A1122" t="inlineStr">
        <is>
          <t>111</t>
        </is>
      </c>
      <c r="B1122" t="inlineStr">
        <is>
          <t>Resource Diabet Plus vanilla 200ml</t>
        </is>
      </c>
      <c r="C1122" t="inlineStr">
        <is>
          <t>l_arginine</t>
        </is>
      </c>
      <c r="D1122" s="8" t="inlineStr">
        <is>
          <t>UNKNOWN</t>
        </is>
      </c>
      <c r="E1122" t="inlineStr">
        <is>
          <t>N/A</t>
        </is>
      </c>
      <c r="F1122" t="inlineStr">
        <is>
          <t>&gt;= 0.33 g/100ml</t>
        </is>
      </c>
      <c r="G1122" t="inlineStr">
        <is>
          <t>Product has no value for 'l_arginine'</t>
        </is>
      </c>
    </row>
    <row r="1123">
      <c r="A1123" t="inlineStr">
        <is>
          <t>111</t>
        </is>
      </c>
      <c r="B1123" t="inlineStr">
        <is>
          <t>Resource Diabet Plus vanilla 200ml</t>
        </is>
      </c>
      <c r="C1123" t="inlineStr">
        <is>
          <t>contains_fiber</t>
        </is>
      </c>
      <c r="D1123" s="7" t="inlineStr">
        <is>
          <t>PASS</t>
        </is>
      </c>
      <c r="E1123" t="inlineStr">
        <is>
          <t>fiber=2.5 g/100ml</t>
        </is>
      </c>
      <c r="F1123" t="inlineStr">
        <is>
          <t>contains fiber</t>
        </is>
      </c>
      <c r="G1123" t="inlineStr"/>
    </row>
    <row r="1124">
      <c r="A1124" t="inlineStr">
        <is>
          <t>111</t>
        </is>
      </c>
      <c r="B1124" t="inlineStr">
        <is>
          <t>Resource Diabet Plus vanilla 200ml</t>
        </is>
      </c>
      <c r="C1124" t="inlineStr">
        <is>
          <t>formulation</t>
        </is>
      </c>
      <c r="D1124" s="7" t="inlineStr">
        <is>
          <t>PASS</t>
        </is>
      </c>
      <c r="E1124" t="inlineStr">
        <is>
          <t>liquid</t>
        </is>
      </c>
      <c r="F1124" t="inlineStr">
        <is>
          <t>liquid</t>
        </is>
      </c>
      <c r="G1124" t="inlineStr"/>
    </row>
    <row r="1125">
      <c r="A1125" t="inlineStr">
        <is>
          <t>111</t>
        </is>
      </c>
      <c r="B1125" t="inlineStr">
        <is>
          <t>Resource Diabet Plus vanilla 200ml</t>
        </is>
      </c>
      <c r="C1125" t="inlineStr">
        <is>
          <t>route</t>
        </is>
      </c>
      <c r="D1125" s="7" t="inlineStr">
        <is>
          <t>PASS</t>
        </is>
      </c>
      <c r="E1125" t="inlineStr">
        <is>
          <t>oral</t>
        </is>
      </c>
      <c r="F1125" t="inlineStr">
        <is>
          <t>oral</t>
        </is>
      </c>
      <c r="G1125" t="inlineStr"/>
    </row>
    <row r="1126">
      <c r="A1126" t="inlineStr">
        <is>
          <t>111</t>
        </is>
      </c>
      <c r="B1126" t="inlineStr">
        <is>
          <t>Resource Diabet Plus vanilla 200ml</t>
        </is>
      </c>
      <c r="C1126" t="inlineStr">
        <is>
          <t>volume</t>
        </is>
      </c>
      <c r="D1126" s="7" t="inlineStr">
        <is>
          <t>PASS</t>
        </is>
      </c>
      <c r="E1126" t="inlineStr">
        <is>
          <t>200.0 ml</t>
        </is>
      </c>
      <c r="F1126">
        <f> 200.0 ml</f>
        <v/>
      </c>
      <c r="G1126" t="inlineStr"/>
    </row>
    <row r="1127">
      <c r="A1127" t="inlineStr">
        <is>
          <t>112</t>
        </is>
      </c>
      <c r="B1127" t="inlineStr">
        <is>
          <t>Resource 2.0 vanilla 200ml</t>
        </is>
      </c>
      <c r="C1127" t="inlineStr">
        <is>
          <t>energy</t>
        </is>
      </c>
      <c r="D1127" s="9" t="inlineStr">
        <is>
          <t>FAIL</t>
        </is>
      </c>
      <c r="E1127" t="inlineStr">
        <is>
          <t>200.0 kcal/100ml</t>
        </is>
      </c>
      <c r="F1127">
        <f> 150.0 kcal/100ml</f>
        <v/>
      </c>
      <c r="G1127" t="inlineStr">
        <is>
          <t>200.0 does not satisfy = 150.0</t>
        </is>
      </c>
    </row>
    <row r="1128">
      <c r="A1128" t="inlineStr">
        <is>
          <t>112</t>
        </is>
      </c>
      <c r="B1128" t="inlineStr">
        <is>
          <t>Resource 2.0 vanilla 200ml</t>
        </is>
      </c>
      <c r="C1128" t="inlineStr">
        <is>
          <t>protein</t>
        </is>
      </c>
      <c r="D1128" s="7" t="inlineStr">
        <is>
          <t>PASS</t>
        </is>
      </c>
      <c r="E1128" t="inlineStr">
        <is>
          <t>9.0 g/100ml</t>
        </is>
      </c>
      <c r="F1128" t="inlineStr">
        <is>
          <t>&gt;= 6.0 g/100ml</t>
        </is>
      </c>
      <c r="G1128" t="inlineStr"/>
    </row>
    <row r="1129">
      <c r="A1129" t="inlineStr">
        <is>
          <t>112</t>
        </is>
      </c>
      <c r="B1129" t="inlineStr">
        <is>
          <t>Resource 2.0 vanilla 200ml</t>
        </is>
      </c>
      <c r="C1129" t="inlineStr">
        <is>
          <t>fat</t>
        </is>
      </c>
      <c r="D1129" s="7" t="inlineStr">
        <is>
          <t>PASS</t>
        </is>
      </c>
      <c r="E1129" t="inlineStr">
        <is>
          <t>8.7 g/100ml</t>
        </is>
      </c>
      <c r="F1129" t="inlineStr">
        <is>
          <t>&gt;= 5.0 g/100ml</t>
        </is>
      </c>
      <c r="G1129" t="inlineStr"/>
    </row>
    <row r="1130">
      <c r="A1130" t="inlineStr">
        <is>
          <t>112</t>
        </is>
      </c>
      <c r="B1130" t="inlineStr">
        <is>
          <t>Resource 2.0 vanilla 200ml</t>
        </is>
      </c>
      <c r="C1130" t="inlineStr">
        <is>
          <t>carbohydrates</t>
        </is>
      </c>
      <c r="D1130" s="7" t="inlineStr">
        <is>
          <t>PASS</t>
        </is>
      </c>
      <c r="E1130" t="inlineStr">
        <is>
          <t>21.4 g/100ml</t>
        </is>
      </c>
      <c r="F1130" t="inlineStr">
        <is>
          <t>&gt;= 20.0 g/100ml</t>
        </is>
      </c>
      <c r="G1130" t="inlineStr"/>
    </row>
    <row r="1131">
      <c r="A1131" t="inlineStr">
        <is>
          <t>112</t>
        </is>
      </c>
      <c r="B1131" t="inlineStr">
        <is>
          <t>Resource 2.0 vanilla 200ml</t>
        </is>
      </c>
      <c r="C1131" t="inlineStr">
        <is>
          <t>l_arginine</t>
        </is>
      </c>
      <c r="D1131" s="8" t="inlineStr">
        <is>
          <t>UNKNOWN</t>
        </is>
      </c>
      <c r="E1131" t="inlineStr">
        <is>
          <t>N/A</t>
        </is>
      </c>
      <c r="F1131" t="inlineStr">
        <is>
          <t>&gt;= 0.31 g/100ml</t>
        </is>
      </c>
      <c r="G1131" t="inlineStr">
        <is>
          <t>Product has no value for 'l_arginine'</t>
        </is>
      </c>
    </row>
    <row r="1132">
      <c r="A1132" t="inlineStr">
        <is>
          <t>112</t>
        </is>
      </c>
      <c r="B1132" t="inlineStr">
        <is>
          <t>Resource 2.0 vanilla 200ml</t>
        </is>
      </c>
      <c r="C1132" t="inlineStr">
        <is>
          <t>contains_fiber</t>
        </is>
      </c>
      <c r="D1132" s="7" t="inlineStr">
        <is>
          <t>PASS</t>
        </is>
      </c>
      <c r="E1132" t="inlineStr">
        <is>
          <t>fiber=0.0 g/100ml</t>
        </is>
      </c>
      <c r="F1132" t="inlineStr">
        <is>
          <t>no fiber</t>
        </is>
      </c>
      <c r="G1132" t="inlineStr"/>
    </row>
    <row r="1133">
      <c r="A1133" t="inlineStr">
        <is>
          <t>112</t>
        </is>
      </c>
      <c r="B1133" t="inlineStr">
        <is>
          <t>Resource 2.0 vanilla 200ml</t>
        </is>
      </c>
      <c r="C1133" t="inlineStr">
        <is>
          <t>formulation</t>
        </is>
      </c>
      <c r="D1133" s="7" t="inlineStr">
        <is>
          <t>PASS</t>
        </is>
      </c>
      <c r="E1133" t="inlineStr">
        <is>
          <t>liquid</t>
        </is>
      </c>
      <c r="F1133" t="inlineStr">
        <is>
          <t>liquid</t>
        </is>
      </c>
      <c r="G1133" t="inlineStr"/>
    </row>
    <row r="1134">
      <c r="A1134" t="inlineStr">
        <is>
          <t>112</t>
        </is>
      </c>
      <c r="B1134" t="inlineStr">
        <is>
          <t>Resource 2.0 vanilla 200ml</t>
        </is>
      </c>
      <c r="C1134" t="inlineStr">
        <is>
          <t>route</t>
        </is>
      </c>
      <c r="D1134" s="7" t="inlineStr">
        <is>
          <t>PASS</t>
        </is>
      </c>
      <c r="E1134" t="inlineStr">
        <is>
          <t>oral</t>
        </is>
      </c>
      <c r="F1134" t="inlineStr">
        <is>
          <t>oral</t>
        </is>
      </c>
      <c r="G1134" t="inlineStr"/>
    </row>
    <row r="1135">
      <c r="A1135" t="inlineStr">
        <is>
          <t>112</t>
        </is>
      </c>
      <c r="B1135" t="inlineStr">
        <is>
          <t>Resource 2.0 vanilla 200ml</t>
        </is>
      </c>
      <c r="C1135" t="inlineStr">
        <is>
          <t>volume</t>
        </is>
      </c>
      <c r="D1135" s="7" t="inlineStr">
        <is>
          <t>PASS</t>
        </is>
      </c>
      <c r="E1135" t="inlineStr">
        <is>
          <t>200.0 ml</t>
        </is>
      </c>
      <c r="F1135">
        <f> 200.0 ml</f>
        <v/>
      </c>
      <c r="G1135" t="inlineStr"/>
    </row>
    <row r="1136">
      <c r="A1136" t="inlineStr">
        <is>
          <t>112</t>
        </is>
      </c>
      <c r="B1136" t="inlineStr">
        <is>
          <t>Resource 2.0 apricot 200ml</t>
        </is>
      </c>
      <c r="C1136" t="inlineStr">
        <is>
          <t>energy</t>
        </is>
      </c>
      <c r="D1136" s="9" t="inlineStr">
        <is>
          <t>FAIL</t>
        </is>
      </c>
      <c r="E1136" t="inlineStr">
        <is>
          <t>200.0 kcal/100ml</t>
        </is>
      </c>
      <c r="F1136">
        <f> 150.0 kcal/100ml</f>
        <v/>
      </c>
      <c r="G1136" t="inlineStr">
        <is>
          <t>200.0 does not satisfy = 150.0</t>
        </is>
      </c>
    </row>
    <row r="1137">
      <c r="A1137" t="inlineStr">
        <is>
          <t>112</t>
        </is>
      </c>
      <c r="B1137" t="inlineStr">
        <is>
          <t>Resource 2.0 apricot 200ml</t>
        </is>
      </c>
      <c r="C1137" t="inlineStr">
        <is>
          <t>protein</t>
        </is>
      </c>
      <c r="D1137" s="7" t="inlineStr">
        <is>
          <t>PASS</t>
        </is>
      </c>
      <c r="E1137" t="inlineStr">
        <is>
          <t>9.0 g/100ml</t>
        </is>
      </c>
      <c r="F1137" t="inlineStr">
        <is>
          <t>&gt;= 6.0 g/100ml</t>
        </is>
      </c>
      <c r="G1137" t="inlineStr"/>
    </row>
    <row r="1138">
      <c r="A1138" t="inlineStr">
        <is>
          <t>112</t>
        </is>
      </c>
      <c r="B1138" t="inlineStr">
        <is>
          <t>Resource 2.0 apricot 200ml</t>
        </is>
      </c>
      <c r="C1138" t="inlineStr">
        <is>
          <t>fat</t>
        </is>
      </c>
      <c r="D1138" s="7" t="inlineStr">
        <is>
          <t>PASS</t>
        </is>
      </c>
      <c r="E1138" t="inlineStr">
        <is>
          <t>8.7 g/100ml</t>
        </is>
      </c>
      <c r="F1138" t="inlineStr">
        <is>
          <t>&gt;= 5.0 g/100ml</t>
        </is>
      </c>
      <c r="G1138" t="inlineStr"/>
    </row>
    <row r="1139">
      <c r="A1139" t="inlineStr">
        <is>
          <t>112</t>
        </is>
      </c>
      <c r="B1139" t="inlineStr">
        <is>
          <t>Resource 2.0 apricot 200ml</t>
        </is>
      </c>
      <c r="C1139" t="inlineStr">
        <is>
          <t>carbohydrates</t>
        </is>
      </c>
      <c r="D1139" s="7" t="inlineStr">
        <is>
          <t>PASS</t>
        </is>
      </c>
      <c r="E1139" t="inlineStr">
        <is>
          <t>21.4 g/100ml</t>
        </is>
      </c>
      <c r="F1139" t="inlineStr">
        <is>
          <t>&gt;= 20.0 g/100ml</t>
        </is>
      </c>
      <c r="G1139" t="inlineStr"/>
    </row>
    <row r="1140">
      <c r="A1140" t="inlineStr">
        <is>
          <t>112</t>
        </is>
      </c>
      <c r="B1140" t="inlineStr">
        <is>
          <t>Resource 2.0 apricot 200ml</t>
        </is>
      </c>
      <c r="C1140" t="inlineStr">
        <is>
          <t>l_arginine</t>
        </is>
      </c>
      <c r="D1140" s="8" t="inlineStr">
        <is>
          <t>UNKNOWN</t>
        </is>
      </c>
      <c r="E1140" t="inlineStr">
        <is>
          <t>N/A</t>
        </is>
      </c>
      <c r="F1140" t="inlineStr">
        <is>
          <t>&gt;= 0.31 g/100ml</t>
        </is>
      </c>
      <c r="G1140" t="inlineStr">
        <is>
          <t>Product has no value for 'l_arginine'</t>
        </is>
      </c>
    </row>
    <row r="1141">
      <c r="A1141" t="inlineStr">
        <is>
          <t>112</t>
        </is>
      </c>
      <c r="B1141" t="inlineStr">
        <is>
          <t>Resource 2.0 apricot 200ml</t>
        </is>
      </c>
      <c r="C1141" t="inlineStr">
        <is>
          <t>contains_fiber</t>
        </is>
      </c>
      <c r="D1141" s="7" t="inlineStr">
        <is>
          <t>PASS</t>
        </is>
      </c>
      <c r="E1141" t="inlineStr">
        <is>
          <t>fiber=0.0 g/100ml</t>
        </is>
      </c>
      <c r="F1141" t="inlineStr">
        <is>
          <t>no fiber</t>
        </is>
      </c>
      <c r="G1141" t="inlineStr"/>
    </row>
    <row r="1142">
      <c r="A1142" t="inlineStr">
        <is>
          <t>112</t>
        </is>
      </c>
      <c r="B1142" t="inlineStr">
        <is>
          <t>Resource 2.0 apricot 200ml</t>
        </is>
      </c>
      <c r="C1142" t="inlineStr">
        <is>
          <t>formulation</t>
        </is>
      </c>
      <c r="D1142" s="7" t="inlineStr">
        <is>
          <t>PASS</t>
        </is>
      </c>
      <c r="E1142" t="inlineStr">
        <is>
          <t>liquid</t>
        </is>
      </c>
      <c r="F1142" t="inlineStr">
        <is>
          <t>liquid</t>
        </is>
      </c>
      <c r="G1142" t="inlineStr"/>
    </row>
    <row r="1143">
      <c r="A1143" t="inlineStr">
        <is>
          <t>112</t>
        </is>
      </c>
      <c r="B1143" t="inlineStr">
        <is>
          <t>Resource 2.0 apricot 200ml</t>
        </is>
      </c>
      <c r="C1143" t="inlineStr">
        <is>
          <t>route</t>
        </is>
      </c>
      <c r="D1143" s="7" t="inlineStr">
        <is>
          <t>PASS</t>
        </is>
      </c>
      <c r="E1143" t="inlineStr">
        <is>
          <t>oral</t>
        </is>
      </c>
      <c r="F1143" t="inlineStr">
        <is>
          <t>oral</t>
        </is>
      </c>
      <c r="G1143" t="inlineStr"/>
    </row>
    <row r="1144">
      <c r="A1144" t="inlineStr">
        <is>
          <t>112</t>
        </is>
      </c>
      <c r="B1144" t="inlineStr">
        <is>
          <t>Resource 2.0 apricot 200ml</t>
        </is>
      </c>
      <c r="C1144" t="inlineStr">
        <is>
          <t>volume</t>
        </is>
      </c>
      <c r="D1144" s="7" t="inlineStr">
        <is>
          <t>PASS</t>
        </is>
      </c>
      <c r="E1144" t="inlineStr">
        <is>
          <t>200.0 ml</t>
        </is>
      </c>
      <c r="F1144">
        <f> 200.0 ml</f>
        <v/>
      </c>
      <c r="G1144" t="inlineStr"/>
    </row>
    <row r="1145">
      <c r="A1145" t="inlineStr">
        <is>
          <t>112</t>
        </is>
      </c>
      <c r="B1145" t="inlineStr">
        <is>
          <t>Isosource Energy 500 ml</t>
        </is>
      </c>
      <c r="C1145" t="inlineStr">
        <is>
          <t>energy</t>
        </is>
      </c>
      <c r="D1145" s="7" t="inlineStr">
        <is>
          <t>PASS</t>
        </is>
      </c>
      <c r="E1145" t="inlineStr">
        <is>
          <t>159.0 kcal/100ml</t>
        </is>
      </c>
      <c r="F1145">
        <f> 150.0 kcal/100ml</f>
        <v/>
      </c>
      <c r="G1145" t="inlineStr"/>
    </row>
    <row r="1146">
      <c r="A1146" t="inlineStr">
        <is>
          <t>112</t>
        </is>
      </c>
      <c r="B1146" t="inlineStr">
        <is>
          <t>Isosource Energy 500 ml</t>
        </is>
      </c>
      <c r="C1146" t="inlineStr">
        <is>
          <t>protein</t>
        </is>
      </c>
      <c r="D1146" s="7" t="inlineStr">
        <is>
          <t>PASS</t>
        </is>
      </c>
      <c r="E1146" t="inlineStr">
        <is>
          <t>6.2 g/100ml</t>
        </is>
      </c>
      <c r="F1146" t="inlineStr">
        <is>
          <t>&gt;= 6.0 g/100ml</t>
        </is>
      </c>
      <c r="G1146" t="inlineStr"/>
    </row>
    <row r="1147">
      <c r="A1147" t="inlineStr">
        <is>
          <t>112</t>
        </is>
      </c>
      <c r="B1147" t="inlineStr">
        <is>
          <t>Isosource Energy 500 ml</t>
        </is>
      </c>
      <c r="C1147" t="inlineStr">
        <is>
          <t>fat</t>
        </is>
      </c>
      <c r="D1147" s="7" t="inlineStr">
        <is>
          <t>PASS</t>
        </is>
      </c>
      <c r="E1147" t="inlineStr">
        <is>
          <t>5.8 g/100ml</t>
        </is>
      </c>
      <c r="F1147" t="inlineStr">
        <is>
          <t>&gt;= 5.0 g/100ml</t>
        </is>
      </c>
      <c r="G1147" t="inlineStr"/>
    </row>
    <row r="1148">
      <c r="A1148" t="inlineStr">
        <is>
          <t>112</t>
        </is>
      </c>
      <c r="B1148" t="inlineStr">
        <is>
          <t>Isosource Energy 500 ml</t>
        </is>
      </c>
      <c r="C1148" t="inlineStr">
        <is>
          <t>carbohydrates</t>
        </is>
      </c>
      <c r="D1148" s="7" t="inlineStr">
        <is>
          <t>PASS</t>
        </is>
      </c>
      <c r="E1148" t="inlineStr">
        <is>
          <t>20.0 g/100ml</t>
        </is>
      </c>
      <c r="F1148" t="inlineStr">
        <is>
          <t>&gt;= 20.0 g/100ml</t>
        </is>
      </c>
      <c r="G1148" t="inlineStr"/>
    </row>
    <row r="1149">
      <c r="A1149" t="inlineStr">
        <is>
          <t>112</t>
        </is>
      </c>
      <c r="B1149" t="inlineStr">
        <is>
          <t>Isosource Energy 500 ml</t>
        </is>
      </c>
      <c r="C1149" t="inlineStr">
        <is>
          <t>l_arginine</t>
        </is>
      </c>
      <c r="D1149" s="8" t="inlineStr">
        <is>
          <t>UNKNOWN</t>
        </is>
      </c>
      <c r="E1149" t="inlineStr">
        <is>
          <t>N/A</t>
        </is>
      </c>
      <c r="F1149" t="inlineStr">
        <is>
          <t>&gt;= 0.31 g/100ml</t>
        </is>
      </c>
      <c r="G1149" t="inlineStr">
        <is>
          <t>Product has no value for 'l_arginine'</t>
        </is>
      </c>
    </row>
    <row r="1150">
      <c r="A1150" t="inlineStr">
        <is>
          <t>112</t>
        </is>
      </c>
      <c r="B1150" t="inlineStr">
        <is>
          <t>Isosource Energy 500 ml</t>
        </is>
      </c>
      <c r="C1150" t="inlineStr">
        <is>
          <t>contains_fiber</t>
        </is>
      </c>
      <c r="D1150" s="7" t="inlineStr">
        <is>
          <t>PASS</t>
        </is>
      </c>
      <c r="E1150" t="inlineStr">
        <is>
          <t>fiber=0.0 g/100ml</t>
        </is>
      </c>
      <c r="F1150" t="inlineStr">
        <is>
          <t>no fiber</t>
        </is>
      </c>
      <c r="G1150" t="inlineStr"/>
    </row>
    <row r="1151">
      <c r="A1151" t="inlineStr">
        <is>
          <t>112</t>
        </is>
      </c>
      <c r="B1151" t="inlineStr">
        <is>
          <t>Isosource Energy 500 ml</t>
        </is>
      </c>
      <c r="C1151" t="inlineStr">
        <is>
          <t>formulation</t>
        </is>
      </c>
      <c r="D1151" s="7" t="inlineStr">
        <is>
          <t>PASS</t>
        </is>
      </c>
      <c r="E1151" t="inlineStr">
        <is>
          <t>liquid</t>
        </is>
      </c>
      <c r="F1151" t="inlineStr">
        <is>
          <t>liquid</t>
        </is>
      </c>
      <c r="G1151" t="inlineStr"/>
    </row>
    <row r="1152">
      <c r="A1152" t="inlineStr">
        <is>
          <t>112</t>
        </is>
      </c>
      <c r="B1152" t="inlineStr">
        <is>
          <t>Isosource Energy 500 ml</t>
        </is>
      </c>
      <c r="C1152" t="inlineStr">
        <is>
          <t>route</t>
        </is>
      </c>
      <c r="D1152" s="9" t="inlineStr">
        <is>
          <t>FAIL</t>
        </is>
      </c>
      <c r="E1152" t="inlineStr">
        <is>
          <t>enteral</t>
        </is>
      </c>
      <c r="F1152" t="inlineStr">
        <is>
          <t>oral</t>
        </is>
      </c>
      <c r="G1152" t="inlineStr">
        <is>
          <t>'enteral' != 'oral'</t>
        </is>
      </c>
    </row>
    <row r="1153">
      <c r="A1153" t="inlineStr">
        <is>
          <t>112</t>
        </is>
      </c>
      <c r="B1153" t="inlineStr">
        <is>
          <t>Isosource Energy 500 ml</t>
        </is>
      </c>
      <c r="C1153" t="inlineStr">
        <is>
          <t>volume</t>
        </is>
      </c>
      <c r="D1153" s="9" t="inlineStr">
        <is>
          <t>FAIL</t>
        </is>
      </c>
      <c r="E1153" t="inlineStr">
        <is>
          <t>500.0 ml</t>
        </is>
      </c>
      <c r="F1153">
        <f> 200.0 ml</f>
        <v/>
      </c>
      <c r="G1153" t="inlineStr">
        <is>
          <t>500.0 ml != 200.0 ml</t>
        </is>
      </c>
    </row>
    <row r="1154">
      <c r="A1154" t="inlineStr">
        <is>
          <t>113</t>
        </is>
      </c>
      <c r="B1154" t="inlineStr">
        <is>
          <t>Althera HMO powder 400g</t>
        </is>
      </c>
      <c r="C1154" t="inlineStr">
        <is>
          <t>energy</t>
        </is>
      </c>
      <c r="D1154" s="7" t="inlineStr">
        <is>
          <t>PASS</t>
        </is>
      </c>
      <c r="E1154" t="inlineStr">
        <is>
          <t>66.0 kcal/100ml</t>
        </is>
      </c>
      <c r="F1154">
        <f> 66.0 kcal/100ml</f>
        <v/>
      </c>
      <c r="G1154" t="inlineStr"/>
    </row>
    <row r="1155">
      <c r="A1155" t="inlineStr">
        <is>
          <t>113</t>
        </is>
      </c>
      <c r="B1155" t="inlineStr">
        <is>
          <t>Althera HMO powder 400g</t>
        </is>
      </c>
      <c r="C1155" t="inlineStr">
        <is>
          <t>formulation</t>
        </is>
      </c>
      <c r="D1155" s="7" t="inlineStr">
        <is>
          <t>PASS</t>
        </is>
      </c>
      <c r="E1155" t="inlineStr">
        <is>
          <t>powder</t>
        </is>
      </c>
      <c r="F1155" t="inlineStr">
        <is>
          <t>powder</t>
        </is>
      </c>
      <c r="G1155" t="inlineStr"/>
    </row>
    <row r="1156">
      <c r="A1156" t="inlineStr">
        <is>
          <t>113</t>
        </is>
      </c>
      <c r="B1156" t="inlineStr">
        <is>
          <t>Althera HMO powder 400g</t>
        </is>
      </c>
      <c r="C1156" t="inlineStr">
        <is>
          <t>route</t>
        </is>
      </c>
      <c r="D1156" s="7" t="inlineStr">
        <is>
          <t>PASS</t>
        </is>
      </c>
      <c r="E1156" t="inlineStr">
        <is>
          <t>oral</t>
        </is>
      </c>
      <c r="F1156" t="inlineStr">
        <is>
          <t>oral</t>
        </is>
      </c>
      <c r="G1156" t="inlineStr"/>
    </row>
    <row r="1157">
      <c r="A1157" t="inlineStr">
        <is>
          <t>113</t>
        </is>
      </c>
      <c r="B1157" t="inlineStr">
        <is>
          <t>Althera HMO powder 400g</t>
        </is>
      </c>
      <c r="C1157" t="inlineStr">
        <is>
          <t>age_group</t>
        </is>
      </c>
      <c r="D1157" s="7" t="inlineStr">
        <is>
          <t>PASS</t>
        </is>
      </c>
      <c r="E1157" t="inlineStr">
        <is>
          <t>infant</t>
        </is>
      </c>
      <c r="F1157" t="inlineStr">
        <is>
          <t>infant</t>
        </is>
      </c>
      <c r="G1157" t="inlineStr"/>
    </row>
    <row r="1158">
      <c r="A1158" t="inlineStr">
        <is>
          <t>113</t>
        </is>
      </c>
      <c r="B1158" t="inlineStr">
        <is>
          <t>Althera HMO powder 400g</t>
        </is>
      </c>
      <c r="C1158" t="inlineStr">
        <is>
          <t>volume</t>
        </is>
      </c>
      <c r="D1158" s="7" t="inlineStr">
        <is>
          <t>PASS</t>
        </is>
      </c>
      <c r="E1158" t="inlineStr">
        <is>
          <t>400.0 ml</t>
        </is>
      </c>
      <c r="F1158">
        <f> 400.0 ml</f>
        <v/>
      </c>
      <c r="G1158" t="inlineStr"/>
    </row>
    <row r="1159">
      <c r="A1159" t="inlineStr">
        <is>
          <t>113</t>
        </is>
      </c>
      <c r="B1159" t="inlineStr">
        <is>
          <t>Alfamino HMO powder 400g</t>
        </is>
      </c>
      <c r="C1159" t="inlineStr">
        <is>
          <t>energy</t>
        </is>
      </c>
      <c r="D1159" s="7" t="inlineStr">
        <is>
          <t>PASS</t>
        </is>
      </c>
      <c r="E1159" t="inlineStr">
        <is>
          <t>66.0 kcal/100ml</t>
        </is>
      </c>
      <c r="F1159">
        <f> 66.0 kcal/100ml</f>
        <v/>
      </c>
      <c r="G1159" t="inlineStr"/>
    </row>
    <row r="1160">
      <c r="A1160" t="inlineStr">
        <is>
          <t>113</t>
        </is>
      </c>
      <c r="B1160" t="inlineStr">
        <is>
          <t>Alfamino HMO powder 400g</t>
        </is>
      </c>
      <c r="C1160" t="inlineStr">
        <is>
          <t>formulation</t>
        </is>
      </c>
      <c r="D1160" s="7" t="inlineStr">
        <is>
          <t>PASS</t>
        </is>
      </c>
      <c r="E1160" t="inlineStr">
        <is>
          <t>powder</t>
        </is>
      </c>
      <c r="F1160" t="inlineStr">
        <is>
          <t>powder</t>
        </is>
      </c>
      <c r="G1160" t="inlineStr"/>
    </row>
    <row r="1161">
      <c r="A1161" t="inlineStr">
        <is>
          <t>113</t>
        </is>
      </c>
      <c r="B1161" t="inlineStr">
        <is>
          <t>Alfamino HMO powder 400g</t>
        </is>
      </c>
      <c r="C1161" t="inlineStr">
        <is>
          <t>route</t>
        </is>
      </c>
      <c r="D1161" s="7" t="inlineStr">
        <is>
          <t>PASS</t>
        </is>
      </c>
      <c r="E1161" t="inlineStr">
        <is>
          <t>oral</t>
        </is>
      </c>
      <c r="F1161" t="inlineStr">
        <is>
          <t>oral</t>
        </is>
      </c>
      <c r="G1161" t="inlineStr"/>
    </row>
    <row r="1162">
      <c r="A1162" t="inlineStr">
        <is>
          <t>113</t>
        </is>
      </c>
      <c r="B1162" t="inlineStr">
        <is>
          <t>Alfamino HMO powder 400g</t>
        </is>
      </c>
      <c r="C1162" t="inlineStr">
        <is>
          <t>age_group</t>
        </is>
      </c>
      <c r="D1162" s="7" t="inlineStr">
        <is>
          <t>PASS</t>
        </is>
      </c>
      <c r="E1162" t="inlineStr">
        <is>
          <t>infant</t>
        </is>
      </c>
      <c r="F1162" t="inlineStr">
        <is>
          <t>infant</t>
        </is>
      </c>
      <c r="G1162" t="inlineStr"/>
    </row>
    <row r="1163">
      <c r="A1163" t="inlineStr">
        <is>
          <t>113</t>
        </is>
      </c>
      <c r="B1163" t="inlineStr">
        <is>
          <t>Alfamino HMO powder 400g</t>
        </is>
      </c>
      <c r="C1163" t="inlineStr">
        <is>
          <t>volume</t>
        </is>
      </c>
      <c r="D1163" s="7" t="inlineStr">
        <is>
          <t>PASS</t>
        </is>
      </c>
      <c r="E1163" t="inlineStr">
        <is>
          <t>400.0 ml</t>
        </is>
      </c>
      <c r="F1163">
        <f> 400.0 ml</f>
        <v/>
      </c>
      <c r="G1163" t="inlineStr"/>
    </row>
    <row r="1164">
      <c r="A1164" t="inlineStr">
        <is>
          <t>113</t>
        </is>
      </c>
      <c r="B1164" t="inlineStr">
        <is>
          <t>Alfaré HMO powder 400g</t>
        </is>
      </c>
      <c r="C1164" t="inlineStr">
        <is>
          <t>energy</t>
        </is>
      </c>
      <c r="D1164" s="7" t="inlineStr">
        <is>
          <t>PASS</t>
        </is>
      </c>
      <c r="E1164" t="inlineStr">
        <is>
          <t>67.0 kcal/100ml</t>
        </is>
      </c>
      <c r="F1164">
        <f> 66.0 kcal/100ml</f>
        <v/>
      </c>
      <c r="G1164" t="inlineStr"/>
    </row>
    <row r="1165">
      <c r="A1165" t="inlineStr">
        <is>
          <t>113</t>
        </is>
      </c>
      <c r="B1165" t="inlineStr">
        <is>
          <t>Alfaré HMO powder 400g</t>
        </is>
      </c>
      <c r="C1165" t="inlineStr">
        <is>
          <t>formulation</t>
        </is>
      </c>
      <c r="D1165" s="7" t="inlineStr">
        <is>
          <t>PASS</t>
        </is>
      </c>
      <c r="E1165" t="inlineStr">
        <is>
          <t>powder</t>
        </is>
      </c>
      <c r="F1165" t="inlineStr">
        <is>
          <t>powder</t>
        </is>
      </c>
      <c r="G1165" t="inlineStr"/>
    </row>
    <row r="1166">
      <c r="A1166" t="inlineStr">
        <is>
          <t>113</t>
        </is>
      </c>
      <c r="B1166" t="inlineStr">
        <is>
          <t>Alfaré HMO powder 400g</t>
        </is>
      </c>
      <c r="C1166" t="inlineStr">
        <is>
          <t>route</t>
        </is>
      </c>
      <c r="D1166" s="7" t="inlineStr">
        <is>
          <t>PASS</t>
        </is>
      </c>
      <c r="E1166" t="inlineStr">
        <is>
          <t>oral</t>
        </is>
      </c>
      <c r="F1166" t="inlineStr">
        <is>
          <t>oral</t>
        </is>
      </c>
      <c r="G1166" t="inlineStr"/>
    </row>
    <row r="1167">
      <c r="A1167" t="inlineStr">
        <is>
          <t>113</t>
        </is>
      </c>
      <c r="B1167" t="inlineStr">
        <is>
          <t>Alfaré HMO powder 400g</t>
        </is>
      </c>
      <c r="C1167" t="inlineStr">
        <is>
          <t>age_group</t>
        </is>
      </c>
      <c r="D1167" s="7" t="inlineStr">
        <is>
          <t>PASS</t>
        </is>
      </c>
      <c r="E1167" t="inlineStr">
        <is>
          <t>infant</t>
        </is>
      </c>
      <c r="F1167" t="inlineStr">
        <is>
          <t>infant</t>
        </is>
      </c>
      <c r="G1167" t="inlineStr"/>
    </row>
    <row r="1168">
      <c r="A1168" t="inlineStr">
        <is>
          <t>113</t>
        </is>
      </c>
      <c r="B1168" t="inlineStr">
        <is>
          <t>Alfaré HMO powder 400g</t>
        </is>
      </c>
      <c r="C1168" t="inlineStr">
        <is>
          <t>volume</t>
        </is>
      </c>
      <c r="D1168" s="7" t="inlineStr">
        <is>
          <t>PASS</t>
        </is>
      </c>
      <c r="E1168" t="inlineStr">
        <is>
          <t>400.0 ml</t>
        </is>
      </c>
      <c r="F1168">
        <f> 400.0 ml</f>
        <v/>
      </c>
      <c r="G1168" t="inlineStr"/>
    </row>
    <row r="1169">
      <c r="A1169" t="inlineStr">
        <is>
          <t>114</t>
        </is>
      </c>
      <c r="B1169" t="inlineStr">
        <is>
          <t>Althera HMO powder 400g</t>
        </is>
      </c>
      <c r="C1169" t="inlineStr">
        <is>
          <t>energy</t>
        </is>
      </c>
      <c r="D1169" s="7" t="inlineStr">
        <is>
          <t>PASS</t>
        </is>
      </c>
      <c r="E1169" t="inlineStr">
        <is>
          <t>66.0 kcal/100ml</t>
        </is>
      </c>
      <c r="F1169">
        <f> 66.0 kcal/100ml</f>
        <v/>
      </c>
      <c r="G1169" t="inlineStr"/>
    </row>
    <row r="1170">
      <c r="A1170" t="inlineStr">
        <is>
          <t>114</t>
        </is>
      </c>
      <c r="B1170" t="inlineStr">
        <is>
          <t>Althera HMO powder 400g</t>
        </is>
      </c>
      <c r="C1170" t="inlineStr">
        <is>
          <t>formulation</t>
        </is>
      </c>
      <c r="D1170" s="7" t="inlineStr">
        <is>
          <t>PASS</t>
        </is>
      </c>
      <c r="E1170" t="inlineStr">
        <is>
          <t>powder</t>
        </is>
      </c>
      <c r="F1170" t="inlineStr">
        <is>
          <t>powder</t>
        </is>
      </c>
      <c r="G1170" t="inlineStr"/>
    </row>
    <row r="1171">
      <c r="A1171" t="inlineStr">
        <is>
          <t>114</t>
        </is>
      </c>
      <c r="B1171" t="inlineStr">
        <is>
          <t>Althera HMO powder 400g</t>
        </is>
      </c>
      <c r="C1171" t="inlineStr">
        <is>
          <t>route</t>
        </is>
      </c>
      <c r="D1171" s="7" t="inlineStr">
        <is>
          <t>PASS</t>
        </is>
      </c>
      <c r="E1171" t="inlineStr">
        <is>
          <t>oral</t>
        </is>
      </c>
      <c r="F1171" t="inlineStr">
        <is>
          <t>oral</t>
        </is>
      </c>
      <c r="G1171" t="inlineStr"/>
    </row>
    <row r="1172">
      <c r="A1172" t="inlineStr">
        <is>
          <t>114</t>
        </is>
      </c>
      <c r="B1172" t="inlineStr">
        <is>
          <t>Althera HMO powder 400g</t>
        </is>
      </c>
      <c r="C1172" t="inlineStr">
        <is>
          <t>age_group</t>
        </is>
      </c>
      <c r="D1172" s="7" t="inlineStr">
        <is>
          <t>PASS</t>
        </is>
      </c>
      <c r="E1172" t="inlineStr">
        <is>
          <t>infant</t>
        </is>
      </c>
      <c r="F1172" t="inlineStr">
        <is>
          <t>infant</t>
        </is>
      </c>
      <c r="G1172" t="inlineStr"/>
    </row>
    <row r="1173">
      <c r="A1173" t="inlineStr">
        <is>
          <t>114</t>
        </is>
      </c>
      <c r="B1173" t="inlineStr">
        <is>
          <t>Althera HMO powder 400g</t>
        </is>
      </c>
      <c r="C1173" t="inlineStr">
        <is>
          <t>volume</t>
        </is>
      </c>
      <c r="D1173" s="7" t="inlineStr">
        <is>
          <t>PASS</t>
        </is>
      </c>
      <c r="E1173" t="inlineStr">
        <is>
          <t>400.0 ml</t>
        </is>
      </c>
      <c r="F1173">
        <f> 400.0 ml</f>
        <v/>
      </c>
      <c r="G1173" t="inlineStr"/>
    </row>
    <row r="1174">
      <c r="A1174" t="inlineStr">
        <is>
          <t>114</t>
        </is>
      </c>
      <c r="B1174" t="inlineStr">
        <is>
          <t>Alfamino HMO powder 400g</t>
        </is>
      </c>
      <c r="C1174" t="inlineStr">
        <is>
          <t>energy</t>
        </is>
      </c>
      <c r="D1174" s="7" t="inlineStr">
        <is>
          <t>PASS</t>
        </is>
      </c>
      <c r="E1174" t="inlineStr">
        <is>
          <t>66.0 kcal/100ml</t>
        </is>
      </c>
      <c r="F1174">
        <f> 66.0 kcal/100ml</f>
        <v/>
      </c>
      <c r="G1174" t="inlineStr"/>
    </row>
    <row r="1175">
      <c r="A1175" t="inlineStr">
        <is>
          <t>114</t>
        </is>
      </c>
      <c r="B1175" t="inlineStr">
        <is>
          <t>Alfamino HMO powder 400g</t>
        </is>
      </c>
      <c r="C1175" t="inlineStr">
        <is>
          <t>formulation</t>
        </is>
      </c>
      <c r="D1175" s="7" t="inlineStr">
        <is>
          <t>PASS</t>
        </is>
      </c>
      <c r="E1175" t="inlineStr">
        <is>
          <t>powder</t>
        </is>
      </c>
      <c r="F1175" t="inlineStr">
        <is>
          <t>powder</t>
        </is>
      </c>
      <c r="G1175" t="inlineStr"/>
    </row>
    <row r="1176">
      <c r="A1176" t="inlineStr">
        <is>
          <t>114</t>
        </is>
      </c>
      <c r="B1176" t="inlineStr">
        <is>
          <t>Alfamino HMO powder 400g</t>
        </is>
      </c>
      <c r="C1176" t="inlineStr">
        <is>
          <t>route</t>
        </is>
      </c>
      <c r="D1176" s="7" t="inlineStr">
        <is>
          <t>PASS</t>
        </is>
      </c>
      <c r="E1176" t="inlineStr">
        <is>
          <t>oral</t>
        </is>
      </c>
      <c r="F1176" t="inlineStr">
        <is>
          <t>oral</t>
        </is>
      </c>
      <c r="G1176" t="inlineStr"/>
    </row>
    <row r="1177">
      <c r="A1177" t="inlineStr">
        <is>
          <t>114</t>
        </is>
      </c>
      <c r="B1177" t="inlineStr">
        <is>
          <t>Alfamino HMO powder 400g</t>
        </is>
      </c>
      <c r="C1177" t="inlineStr">
        <is>
          <t>age_group</t>
        </is>
      </c>
      <c r="D1177" s="7" t="inlineStr">
        <is>
          <t>PASS</t>
        </is>
      </c>
      <c r="E1177" t="inlineStr">
        <is>
          <t>infant</t>
        </is>
      </c>
      <c r="F1177" t="inlineStr">
        <is>
          <t>infant</t>
        </is>
      </c>
      <c r="G1177" t="inlineStr"/>
    </row>
    <row r="1178">
      <c r="A1178" t="inlineStr">
        <is>
          <t>114</t>
        </is>
      </c>
      <c r="B1178" t="inlineStr">
        <is>
          <t>Alfamino HMO powder 400g</t>
        </is>
      </c>
      <c r="C1178" t="inlineStr">
        <is>
          <t>volume</t>
        </is>
      </c>
      <c r="D1178" s="7" t="inlineStr">
        <is>
          <t>PASS</t>
        </is>
      </c>
      <c r="E1178" t="inlineStr">
        <is>
          <t>400.0 ml</t>
        </is>
      </c>
      <c r="F1178">
        <f> 400.0 ml</f>
        <v/>
      </c>
      <c r="G1178" t="inlineStr"/>
    </row>
    <row r="1179">
      <c r="A1179" t="inlineStr">
        <is>
          <t>114</t>
        </is>
      </c>
      <c r="B1179" t="inlineStr">
        <is>
          <t>Alfaré HMO powder 400g</t>
        </is>
      </c>
      <c r="C1179" t="inlineStr">
        <is>
          <t>energy</t>
        </is>
      </c>
      <c r="D1179" s="7" t="inlineStr">
        <is>
          <t>PASS</t>
        </is>
      </c>
      <c r="E1179" t="inlineStr">
        <is>
          <t>67.0 kcal/100ml</t>
        </is>
      </c>
      <c r="F1179">
        <f> 66.0 kcal/100ml</f>
        <v/>
      </c>
      <c r="G1179" t="inlineStr"/>
    </row>
    <row r="1180">
      <c r="A1180" t="inlineStr">
        <is>
          <t>114</t>
        </is>
      </c>
      <c r="B1180" t="inlineStr">
        <is>
          <t>Alfaré HMO powder 400g</t>
        </is>
      </c>
      <c r="C1180" t="inlineStr">
        <is>
          <t>formulation</t>
        </is>
      </c>
      <c r="D1180" s="7" t="inlineStr">
        <is>
          <t>PASS</t>
        </is>
      </c>
      <c r="E1180" t="inlineStr">
        <is>
          <t>powder</t>
        </is>
      </c>
      <c r="F1180" t="inlineStr">
        <is>
          <t>powder</t>
        </is>
      </c>
      <c r="G1180" t="inlineStr"/>
    </row>
    <row r="1181">
      <c r="A1181" t="inlineStr">
        <is>
          <t>114</t>
        </is>
      </c>
      <c r="B1181" t="inlineStr">
        <is>
          <t>Alfaré HMO powder 400g</t>
        </is>
      </c>
      <c r="C1181" t="inlineStr">
        <is>
          <t>route</t>
        </is>
      </c>
      <c r="D1181" s="7" t="inlineStr">
        <is>
          <t>PASS</t>
        </is>
      </c>
      <c r="E1181" t="inlineStr">
        <is>
          <t>oral</t>
        </is>
      </c>
      <c r="F1181" t="inlineStr">
        <is>
          <t>oral</t>
        </is>
      </c>
      <c r="G1181" t="inlineStr"/>
    </row>
    <row r="1182">
      <c r="A1182" t="inlineStr">
        <is>
          <t>114</t>
        </is>
      </c>
      <c r="B1182" t="inlineStr">
        <is>
          <t>Alfaré HMO powder 400g</t>
        </is>
      </c>
      <c r="C1182" t="inlineStr">
        <is>
          <t>age_group</t>
        </is>
      </c>
      <c r="D1182" s="7" t="inlineStr">
        <is>
          <t>PASS</t>
        </is>
      </c>
      <c r="E1182" t="inlineStr">
        <is>
          <t>infant</t>
        </is>
      </c>
      <c r="F1182" t="inlineStr">
        <is>
          <t>infant</t>
        </is>
      </c>
      <c r="G1182" t="inlineStr"/>
    </row>
    <row r="1183">
      <c r="A1183" t="inlineStr">
        <is>
          <t>114</t>
        </is>
      </c>
      <c r="B1183" t="inlineStr">
        <is>
          <t>Alfaré HMO powder 400g</t>
        </is>
      </c>
      <c r="C1183" t="inlineStr">
        <is>
          <t>volume</t>
        </is>
      </c>
      <c r="D1183" s="7" t="inlineStr">
        <is>
          <t>PASS</t>
        </is>
      </c>
      <c r="E1183" t="inlineStr">
        <is>
          <t>400.0 ml</t>
        </is>
      </c>
      <c r="F1183">
        <f> 400.0 ml</f>
        <v/>
      </c>
      <c r="G1183" t="inlineStr"/>
    </row>
    <row r="1184">
      <c r="A1184" t="inlineStr">
        <is>
          <t>115</t>
        </is>
      </c>
      <c r="B1184" t="inlineStr">
        <is>
          <t>Althera HMO powder 400g</t>
        </is>
      </c>
      <c r="C1184" t="inlineStr">
        <is>
          <t>energy</t>
        </is>
      </c>
      <c r="D1184" s="9" t="inlineStr">
        <is>
          <t>FAIL</t>
        </is>
      </c>
      <c r="E1184" t="inlineStr">
        <is>
          <t>66.0 kcal/100ml</t>
        </is>
      </c>
      <c r="F1184">
        <f> 80.0 kcal/100ml</f>
        <v/>
      </c>
      <c r="G1184" t="inlineStr">
        <is>
          <t>66.0 does not satisfy = 80.0</t>
        </is>
      </c>
    </row>
    <row r="1185">
      <c r="A1185" t="inlineStr">
        <is>
          <t>115</t>
        </is>
      </c>
      <c r="B1185" t="inlineStr">
        <is>
          <t>Althera HMO powder 400g</t>
        </is>
      </c>
      <c r="C1185" t="inlineStr">
        <is>
          <t>formulation</t>
        </is>
      </c>
      <c r="D1185" s="7" t="inlineStr">
        <is>
          <t>PASS</t>
        </is>
      </c>
      <c r="E1185" t="inlineStr">
        <is>
          <t>powder</t>
        </is>
      </c>
      <c r="F1185" t="inlineStr">
        <is>
          <t>powder</t>
        </is>
      </c>
      <c r="G1185" t="inlineStr"/>
    </row>
    <row r="1186">
      <c r="A1186" t="inlineStr">
        <is>
          <t>115</t>
        </is>
      </c>
      <c r="B1186" t="inlineStr">
        <is>
          <t>Althera HMO powder 400g</t>
        </is>
      </c>
      <c r="C1186" t="inlineStr">
        <is>
          <t>route</t>
        </is>
      </c>
      <c r="D1186" s="7" t="inlineStr">
        <is>
          <t>PASS</t>
        </is>
      </c>
      <c r="E1186" t="inlineStr">
        <is>
          <t>oral</t>
        </is>
      </c>
      <c r="F1186" t="inlineStr">
        <is>
          <t>oral</t>
        </is>
      </c>
      <c r="G1186" t="inlineStr"/>
    </row>
    <row r="1187">
      <c r="A1187" t="inlineStr">
        <is>
          <t>115</t>
        </is>
      </c>
      <c r="B1187" t="inlineStr">
        <is>
          <t>Althera HMO powder 400g</t>
        </is>
      </c>
      <c r="C1187" t="inlineStr">
        <is>
          <t>age_group</t>
        </is>
      </c>
      <c r="D1187" s="7" t="inlineStr">
        <is>
          <t>PASS</t>
        </is>
      </c>
      <c r="E1187" t="inlineStr">
        <is>
          <t>infant</t>
        </is>
      </c>
      <c r="F1187" t="inlineStr">
        <is>
          <t>infant</t>
        </is>
      </c>
      <c r="G1187" t="inlineStr"/>
    </row>
    <row r="1188">
      <c r="A1188" t="inlineStr">
        <is>
          <t>115</t>
        </is>
      </c>
      <c r="B1188" t="inlineStr">
        <is>
          <t>Althera HMO powder 400g</t>
        </is>
      </c>
      <c r="C1188" t="inlineStr">
        <is>
          <t>volume</t>
        </is>
      </c>
      <c r="D1188" s="7" t="inlineStr">
        <is>
          <t>PASS</t>
        </is>
      </c>
      <c r="E1188" t="inlineStr">
        <is>
          <t>400.0 ml</t>
        </is>
      </c>
      <c r="F1188">
        <f> 400.0 ml</f>
        <v/>
      </c>
      <c r="G1188" t="inlineStr"/>
    </row>
    <row r="1189">
      <c r="A1189" t="inlineStr">
        <is>
          <t>115</t>
        </is>
      </c>
      <c r="B1189" t="inlineStr">
        <is>
          <t>Alfamino HMO powder 400g</t>
        </is>
      </c>
      <c r="C1189" t="inlineStr">
        <is>
          <t>energy</t>
        </is>
      </c>
      <c r="D1189" s="9" t="inlineStr">
        <is>
          <t>FAIL</t>
        </is>
      </c>
      <c r="E1189" t="inlineStr">
        <is>
          <t>66.0 kcal/100ml</t>
        </is>
      </c>
      <c r="F1189">
        <f> 80.0 kcal/100ml</f>
        <v/>
      </c>
      <c r="G1189" t="inlineStr">
        <is>
          <t>66.0 does not satisfy = 80.0</t>
        </is>
      </c>
    </row>
    <row r="1190">
      <c r="A1190" t="inlineStr">
        <is>
          <t>115</t>
        </is>
      </c>
      <c r="B1190" t="inlineStr">
        <is>
          <t>Alfamino HMO powder 400g</t>
        </is>
      </c>
      <c r="C1190" t="inlineStr">
        <is>
          <t>formulation</t>
        </is>
      </c>
      <c r="D1190" s="7" t="inlineStr">
        <is>
          <t>PASS</t>
        </is>
      </c>
      <c r="E1190" t="inlineStr">
        <is>
          <t>powder</t>
        </is>
      </c>
      <c r="F1190" t="inlineStr">
        <is>
          <t>powder</t>
        </is>
      </c>
      <c r="G1190" t="inlineStr"/>
    </row>
    <row r="1191">
      <c r="A1191" t="inlineStr">
        <is>
          <t>115</t>
        </is>
      </c>
      <c r="B1191" t="inlineStr">
        <is>
          <t>Alfamino HMO powder 400g</t>
        </is>
      </c>
      <c r="C1191" t="inlineStr">
        <is>
          <t>route</t>
        </is>
      </c>
      <c r="D1191" s="7" t="inlineStr">
        <is>
          <t>PASS</t>
        </is>
      </c>
      <c r="E1191" t="inlineStr">
        <is>
          <t>oral</t>
        </is>
      </c>
      <c r="F1191" t="inlineStr">
        <is>
          <t>oral</t>
        </is>
      </c>
      <c r="G1191" t="inlineStr"/>
    </row>
    <row r="1192">
      <c r="A1192" t="inlineStr">
        <is>
          <t>115</t>
        </is>
      </c>
      <c r="B1192" t="inlineStr">
        <is>
          <t>Alfamino HMO powder 400g</t>
        </is>
      </c>
      <c r="C1192" t="inlineStr">
        <is>
          <t>age_group</t>
        </is>
      </c>
      <c r="D1192" s="7" t="inlineStr">
        <is>
          <t>PASS</t>
        </is>
      </c>
      <c r="E1192" t="inlineStr">
        <is>
          <t>infant</t>
        </is>
      </c>
      <c r="F1192" t="inlineStr">
        <is>
          <t>infant</t>
        </is>
      </c>
      <c r="G1192" t="inlineStr"/>
    </row>
    <row r="1193">
      <c r="A1193" t="inlineStr">
        <is>
          <t>115</t>
        </is>
      </c>
      <c r="B1193" t="inlineStr">
        <is>
          <t>Alfamino HMO powder 400g</t>
        </is>
      </c>
      <c r="C1193" t="inlineStr">
        <is>
          <t>volume</t>
        </is>
      </c>
      <c r="D1193" s="7" t="inlineStr">
        <is>
          <t>PASS</t>
        </is>
      </c>
      <c r="E1193" t="inlineStr">
        <is>
          <t>400.0 ml</t>
        </is>
      </c>
      <c r="F1193">
        <f> 400.0 ml</f>
        <v/>
      </c>
      <c r="G1193" t="inlineStr"/>
    </row>
    <row r="1194">
      <c r="A1194" t="inlineStr">
        <is>
          <t>115</t>
        </is>
      </c>
      <c r="B1194" t="inlineStr">
        <is>
          <t>Alfaré HMO powder 400g</t>
        </is>
      </c>
      <c r="C1194" t="inlineStr">
        <is>
          <t>energy</t>
        </is>
      </c>
      <c r="D1194" s="9" t="inlineStr">
        <is>
          <t>FAIL</t>
        </is>
      </c>
      <c r="E1194" t="inlineStr">
        <is>
          <t>67.0 kcal/100ml</t>
        </is>
      </c>
      <c r="F1194">
        <f> 80.0 kcal/100ml</f>
        <v/>
      </c>
      <c r="G1194" t="inlineStr">
        <is>
          <t>67.0 does not satisfy = 80.0</t>
        </is>
      </c>
    </row>
    <row r="1195">
      <c r="A1195" t="inlineStr">
        <is>
          <t>115</t>
        </is>
      </c>
      <c r="B1195" t="inlineStr">
        <is>
          <t>Alfaré HMO powder 400g</t>
        </is>
      </c>
      <c r="C1195" t="inlineStr">
        <is>
          <t>formulation</t>
        </is>
      </c>
      <c r="D1195" s="7" t="inlineStr">
        <is>
          <t>PASS</t>
        </is>
      </c>
      <c r="E1195" t="inlineStr">
        <is>
          <t>powder</t>
        </is>
      </c>
      <c r="F1195" t="inlineStr">
        <is>
          <t>powder</t>
        </is>
      </c>
      <c r="G1195" t="inlineStr"/>
    </row>
    <row r="1196">
      <c r="A1196" t="inlineStr">
        <is>
          <t>115</t>
        </is>
      </c>
      <c r="B1196" t="inlineStr">
        <is>
          <t>Alfaré HMO powder 400g</t>
        </is>
      </c>
      <c r="C1196" t="inlineStr">
        <is>
          <t>route</t>
        </is>
      </c>
      <c r="D1196" s="7" t="inlineStr">
        <is>
          <t>PASS</t>
        </is>
      </c>
      <c r="E1196" t="inlineStr">
        <is>
          <t>oral</t>
        </is>
      </c>
      <c r="F1196" t="inlineStr">
        <is>
          <t>oral</t>
        </is>
      </c>
      <c r="G1196" t="inlineStr"/>
    </row>
    <row r="1197">
      <c r="A1197" t="inlineStr">
        <is>
          <t>115</t>
        </is>
      </c>
      <c r="B1197" t="inlineStr">
        <is>
          <t>Alfaré HMO powder 400g</t>
        </is>
      </c>
      <c r="C1197" t="inlineStr">
        <is>
          <t>age_group</t>
        </is>
      </c>
      <c r="D1197" s="7" t="inlineStr">
        <is>
          <t>PASS</t>
        </is>
      </c>
      <c r="E1197" t="inlineStr">
        <is>
          <t>infant</t>
        </is>
      </c>
      <c r="F1197" t="inlineStr">
        <is>
          <t>infant</t>
        </is>
      </c>
      <c r="G1197" t="inlineStr"/>
    </row>
    <row r="1198">
      <c r="A1198" t="inlineStr">
        <is>
          <t>115</t>
        </is>
      </c>
      <c r="B1198" t="inlineStr">
        <is>
          <t>Alfaré HMO powder 400g</t>
        </is>
      </c>
      <c r="C1198" t="inlineStr">
        <is>
          <t>volume</t>
        </is>
      </c>
      <c r="D1198" s="7" t="inlineStr">
        <is>
          <t>PASS</t>
        </is>
      </c>
      <c r="E1198" t="inlineStr">
        <is>
          <t>400.0 ml</t>
        </is>
      </c>
      <c r="F1198">
        <f> 400.0 ml</f>
        <v/>
      </c>
      <c r="G1198" t="inlineStr"/>
    </row>
    <row r="1199">
      <c r="A1199" t="inlineStr">
        <is>
          <t>116</t>
        </is>
      </c>
      <c r="B1199" t="inlineStr">
        <is>
          <t>Isosource Standard Fibre 500 ml</t>
        </is>
      </c>
      <c r="C1199" t="inlineStr">
        <is>
          <t>contains_fiber</t>
        </is>
      </c>
      <c r="D1199" s="7" t="inlineStr">
        <is>
          <t>PASS</t>
        </is>
      </c>
      <c r="E1199" t="inlineStr">
        <is>
          <t>fiber=1.5 g/100ml</t>
        </is>
      </c>
      <c r="F1199" t="inlineStr">
        <is>
          <t>contains fiber</t>
        </is>
      </c>
      <c r="G1199" t="inlineStr"/>
    </row>
    <row r="1200">
      <c r="A1200" t="inlineStr">
        <is>
          <t>116</t>
        </is>
      </c>
      <c r="B1200" t="inlineStr">
        <is>
          <t>Isosource Standard Fibre 500 ml</t>
        </is>
      </c>
      <c r="C1200" t="inlineStr">
        <is>
          <t>gluten_free</t>
        </is>
      </c>
      <c r="D1200" s="7" t="inlineStr">
        <is>
          <t>PASS</t>
        </is>
      </c>
      <c r="E1200" t="inlineStr">
        <is>
          <t>True</t>
        </is>
      </c>
      <c r="F1200" t="inlineStr">
        <is>
          <t>True</t>
        </is>
      </c>
      <c r="G1200" t="inlineStr"/>
    </row>
    <row r="1201">
      <c r="A1201" t="inlineStr">
        <is>
          <t>116</t>
        </is>
      </c>
      <c r="B1201" t="inlineStr">
        <is>
          <t>Isosource Standard Fibre 500 ml</t>
        </is>
      </c>
      <c r="C1201" t="inlineStr">
        <is>
          <t>lactose_free</t>
        </is>
      </c>
      <c r="D1201" s="7" t="inlineStr">
        <is>
          <t>PASS</t>
        </is>
      </c>
      <c r="E1201" t="inlineStr">
        <is>
          <t>True</t>
        </is>
      </c>
      <c r="F1201" t="inlineStr">
        <is>
          <t>True</t>
        </is>
      </c>
      <c r="G1201" t="inlineStr"/>
    </row>
    <row r="1202">
      <c r="A1202" t="inlineStr">
        <is>
          <t>116</t>
        </is>
      </c>
      <c r="B1202" t="inlineStr">
        <is>
          <t>Isosource Standard Fibre 500 ml</t>
        </is>
      </c>
      <c r="C1202" t="inlineStr">
        <is>
          <t>nutritionally_complete</t>
        </is>
      </c>
      <c r="D1202" s="8" t="inlineStr">
        <is>
          <t>UNKNOWN</t>
        </is>
      </c>
      <c r="E1202" t="inlineStr">
        <is>
          <t>N/A</t>
        </is>
      </c>
      <c r="F1202" t="inlineStr">
        <is>
          <t>True</t>
        </is>
      </c>
      <c r="G1202" t="inlineStr">
        <is>
          <t>Cannot determine 'nutritionally_complete' for this product</t>
        </is>
      </c>
    </row>
    <row r="1203">
      <c r="A1203" t="inlineStr">
        <is>
          <t>116</t>
        </is>
      </c>
      <c r="B1203" t="inlineStr">
        <is>
          <t>Isosource Standard Fibre 500 ml</t>
        </is>
      </c>
      <c r="C1203" t="inlineStr">
        <is>
          <t>formulation</t>
        </is>
      </c>
      <c r="D1203" s="7" t="inlineStr">
        <is>
          <t>PASS</t>
        </is>
      </c>
      <c r="E1203" t="inlineStr">
        <is>
          <t>liquid</t>
        </is>
      </c>
      <c r="F1203" t="inlineStr">
        <is>
          <t>liquid</t>
        </is>
      </c>
      <c r="G1203" t="inlineStr"/>
    </row>
    <row r="1204">
      <c r="A1204" t="inlineStr">
        <is>
          <t>116</t>
        </is>
      </c>
      <c r="B1204" t="inlineStr">
        <is>
          <t>Isosource Standard Fibre 500 ml</t>
        </is>
      </c>
      <c r="C1204" t="inlineStr">
        <is>
          <t>route</t>
        </is>
      </c>
      <c r="D1204" s="7" t="inlineStr">
        <is>
          <t>PASS</t>
        </is>
      </c>
      <c r="E1204" t="inlineStr">
        <is>
          <t>enteral</t>
        </is>
      </c>
      <c r="F1204" t="inlineStr">
        <is>
          <t>enteral</t>
        </is>
      </c>
      <c r="G1204" t="inlineStr"/>
    </row>
    <row r="1205">
      <c r="A1205" t="inlineStr">
        <is>
          <t>116</t>
        </is>
      </c>
      <c r="B1205" t="inlineStr">
        <is>
          <t>Isosource Standard Fibre 500 ml</t>
        </is>
      </c>
      <c r="C1205" t="inlineStr">
        <is>
          <t>volume</t>
        </is>
      </c>
      <c r="D1205" s="7" t="inlineStr">
        <is>
          <t>PASS</t>
        </is>
      </c>
      <c r="E1205" t="inlineStr">
        <is>
          <t>500.0 ml</t>
        </is>
      </c>
      <c r="F1205">
        <f> 500.0 ml</f>
        <v/>
      </c>
      <c r="G1205" t="inlineStr"/>
    </row>
    <row r="1206">
      <c r="A1206" t="inlineStr">
        <is>
          <t>116</t>
        </is>
      </c>
      <c r="B1206" t="inlineStr">
        <is>
          <t>Isosource Energy Fibre 500 ml</t>
        </is>
      </c>
      <c r="C1206" t="inlineStr">
        <is>
          <t>contains_fiber</t>
        </is>
      </c>
      <c r="D1206" s="7" t="inlineStr">
        <is>
          <t>PASS</t>
        </is>
      </c>
      <c r="E1206" t="inlineStr">
        <is>
          <t>fiber=1.5 g/100ml</t>
        </is>
      </c>
      <c r="F1206" t="inlineStr">
        <is>
          <t>contains fiber</t>
        </is>
      </c>
      <c r="G1206" t="inlineStr"/>
    </row>
    <row r="1207">
      <c r="A1207" t="inlineStr">
        <is>
          <t>116</t>
        </is>
      </c>
      <c r="B1207" t="inlineStr">
        <is>
          <t>Isosource Energy Fibre 500 ml</t>
        </is>
      </c>
      <c r="C1207" t="inlineStr">
        <is>
          <t>gluten_free</t>
        </is>
      </c>
      <c r="D1207" s="7" t="inlineStr">
        <is>
          <t>PASS</t>
        </is>
      </c>
      <c r="E1207" t="inlineStr">
        <is>
          <t>True</t>
        </is>
      </c>
      <c r="F1207" t="inlineStr">
        <is>
          <t>True</t>
        </is>
      </c>
      <c r="G1207" t="inlineStr"/>
    </row>
    <row r="1208">
      <c r="A1208" t="inlineStr">
        <is>
          <t>116</t>
        </is>
      </c>
      <c r="B1208" t="inlineStr">
        <is>
          <t>Isosource Energy Fibre 500 ml</t>
        </is>
      </c>
      <c r="C1208" t="inlineStr">
        <is>
          <t>lactose_free</t>
        </is>
      </c>
      <c r="D1208" s="7" t="inlineStr">
        <is>
          <t>PASS</t>
        </is>
      </c>
      <c r="E1208" t="inlineStr">
        <is>
          <t>True</t>
        </is>
      </c>
      <c r="F1208" t="inlineStr">
        <is>
          <t>True</t>
        </is>
      </c>
      <c r="G1208" t="inlineStr"/>
    </row>
    <row r="1209">
      <c r="A1209" t="inlineStr">
        <is>
          <t>116</t>
        </is>
      </c>
      <c r="B1209" t="inlineStr">
        <is>
          <t>Isosource Energy Fibre 500 ml</t>
        </is>
      </c>
      <c r="C1209" t="inlineStr">
        <is>
          <t>nutritionally_complete</t>
        </is>
      </c>
      <c r="D1209" s="8" t="inlineStr">
        <is>
          <t>UNKNOWN</t>
        </is>
      </c>
      <c r="E1209" t="inlineStr">
        <is>
          <t>N/A</t>
        </is>
      </c>
      <c r="F1209" t="inlineStr">
        <is>
          <t>True</t>
        </is>
      </c>
      <c r="G1209" t="inlineStr">
        <is>
          <t>Cannot determine 'nutritionally_complete' for this product</t>
        </is>
      </c>
    </row>
    <row r="1210">
      <c r="A1210" t="inlineStr">
        <is>
          <t>116</t>
        </is>
      </c>
      <c r="B1210" t="inlineStr">
        <is>
          <t>Isosource Energy Fibre 500 ml</t>
        </is>
      </c>
      <c r="C1210" t="inlineStr">
        <is>
          <t>formulation</t>
        </is>
      </c>
      <c r="D1210" s="7" t="inlineStr">
        <is>
          <t>PASS</t>
        </is>
      </c>
      <c r="E1210" t="inlineStr">
        <is>
          <t>liquid</t>
        </is>
      </c>
      <c r="F1210" t="inlineStr">
        <is>
          <t>liquid</t>
        </is>
      </c>
      <c r="G1210" t="inlineStr"/>
    </row>
    <row r="1211">
      <c r="A1211" t="inlineStr">
        <is>
          <t>116</t>
        </is>
      </c>
      <c r="B1211" t="inlineStr">
        <is>
          <t>Isosource Energy Fibre 500 ml</t>
        </is>
      </c>
      <c r="C1211" t="inlineStr">
        <is>
          <t>route</t>
        </is>
      </c>
      <c r="D1211" s="7" t="inlineStr">
        <is>
          <t>PASS</t>
        </is>
      </c>
      <c r="E1211" t="inlineStr">
        <is>
          <t>enteral</t>
        </is>
      </c>
      <c r="F1211" t="inlineStr">
        <is>
          <t>enteral</t>
        </is>
      </c>
      <c r="G1211" t="inlineStr"/>
    </row>
    <row r="1212">
      <c r="A1212" t="inlineStr">
        <is>
          <t>116</t>
        </is>
      </c>
      <c r="B1212" t="inlineStr">
        <is>
          <t>Isosource Energy Fibre 500 ml</t>
        </is>
      </c>
      <c r="C1212" t="inlineStr">
        <is>
          <t>volume</t>
        </is>
      </c>
      <c r="D1212" s="7" t="inlineStr">
        <is>
          <t>PASS</t>
        </is>
      </c>
      <c r="E1212" t="inlineStr">
        <is>
          <t>500.0 ml</t>
        </is>
      </c>
      <c r="F1212">
        <f> 500.0 ml</f>
        <v/>
      </c>
      <c r="G1212" t="inlineStr"/>
    </row>
    <row r="1213">
      <c r="A1213" t="inlineStr">
        <is>
          <t>116</t>
        </is>
      </c>
      <c r="B1213" t="inlineStr">
        <is>
          <t>Peptamen Junior PHGG 500 ml</t>
        </is>
      </c>
      <c r="C1213" t="inlineStr">
        <is>
          <t>contains_fiber</t>
        </is>
      </c>
      <c r="D1213" s="7" t="inlineStr">
        <is>
          <t>PASS</t>
        </is>
      </c>
      <c r="E1213" t="inlineStr">
        <is>
          <t>fiber=1.2 g/100ml</t>
        </is>
      </c>
      <c r="F1213" t="inlineStr">
        <is>
          <t>contains fiber</t>
        </is>
      </c>
      <c r="G1213" t="inlineStr"/>
    </row>
    <row r="1214">
      <c r="A1214" t="inlineStr">
        <is>
          <t>116</t>
        </is>
      </c>
      <c r="B1214" t="inlineStr">
        <is>
          <t>Peptamen Junior PHGG 500 ml</t>
        </is>
      </c>
      <c r="C1214" t="inlineStr">
        <is>
          <t>gluten_free</t>
        </is>
      </c>
      <c r="D1214" s="7" t="inlineStr">
        <is>
          <t>PASS</t>
        </is>
      </c>
      <c r="E1214" t="inlineStr">
        <is>
          <t>True</t>
        </is>
      </c>
      <c r="F1214" t="inlineStr">
        <is>
          <t>True</t>
        </is>
      </c>
      <c r="G1214" t="inlineStr"/>
    </row>
    <row r="1215">
      <c r="A1215" t="inlineStr">
        <is>
          <t>116</t>
        </is>
      </c>
      <c r="B1215" t="inlineStr">
        <is>
          <t>Peptamen Junior PHGG 500 ml</t>
        </is>
      </c>
      <c r="C1215" t="inlineStr">
        <is>
          <t>lactose_free</t>
        </is>
      </c>
      <c r="D1215" s="7" t="inlineStr">
        <is>
          <t>PASS</t>
        </is>
      </c>
      <c r="E1215" t="inlineStr">
        <is>
          <t>True</t>
        </is>
      </c>
      <c r="F1215" t="inlineStr">
        <is>
          <t>True</t>
        </is>
      </c>
      <c r="G1215" t="inlineStr"/>
    </row>
    <row r="1216">
      <c r="A1216" t="inlineStr">
        <is>
          <t>116</t>
        </is>
      </c>
      <c r="B1216" t="inlineStr">
        <is>
          <t>Peptamen Junior PHGG 500 ml</t>
        </is>
      </c>
      <c r="C1216" t="inlineStr">
        <is>
          <t>nutritionally_complete</t>
        </is>
      </c>
      <c r="D1216" s="8" t="inlineStr">
        <is>
          <t>UNKNOWN</t>
        </is>
      </c>
      <c r="E1216" t="inlineStr">
        <is>
          <t>N/A</t>
        </is>
      </c>
      <c r="F1216" t="inlineStr">
        <is>
          <t>True</t>
        </is>
      </c>
      <c r="G1216" t="inlineStr">
        <is>
          <t>Cannot determine 'nutritionally_complete' for this product</t>
        </is>
      </c>
    </row>
    <row r="1217">
      <c r="A1217" t="inlineStr">
        <is>
          <t>116</t>
        </is>
      </c>
      <c r="B1217" t="inlineStr">
        <is>
          <t>Peptamen Junior PHGG 500 ml</t>
        </is>
      </c>
      <c r="C1217" t="inlineStr">
        <is>
          <t>formulation</t>
        </is>
      </c>
      <c r="D1217" s="7" t="inlineStr">
        <is>
          <t>PASS</t>
        </is>
      </c>
      <c r="E1217" t="inlineStr">
        <is>
          <t>liquid</t>
        </is>
      </c>
      <c r="F1217" t="inlineStr">
        <is>
          <t>liquid</t>
        </is>
      </c>
      <c r="G1217" t="inlineStr"/>
    </row>
    <row r="1218">
      <c r="A1218" t="inlineStr">
        <is>
          <t>116</t>
        </is>
      </c>
      <c r="B1218" t="inlineStr">
        <is>
          <t>Peptamen Junior PHGG 500 ml</t>
        </is>
      </c>
      <c r="C1218" t="inlineStr">
        <is>
          <t>route</t>
        </is>
      </c>
      <c r="D1218" s="7" t="inlineStr">
        <is>
          <t>PASS</t>
        </is>
      </c>
      <c r="E1218" t="inlineStr">
        <is>
          <t>enteral</t>
        </is>
      </c>
      <c r="F1218" t="inlineStr">
        <is>
          <t>enteral</t>
        </is>
      </c>
      <c r="G1218" t="inlineStr"/>
    </row>
    <row r="1219">
      <c r="A1219" t="inlineStr">
        <is>
          <t>116</t>
        </is>
      </c>
      <c r="B1219" t="inlineStr">
        <is>
          <t>Peptamen Junior PHGG 500 ml</t>
        </is>
      </c>
      <c r="C1219" t="inlineStr">
        <is>
          <t>volume</t>
        </is>
      </c>
      <c r="D1219" s="7" t="inlineStr">
        <is>
          <t>PASS</t>
        </is>
      </c>
      <c r="E1219" t="inlineStr">
        <is>
          <t>500.0 ml</t>
        </is>
      </c>
      <c r="F1219">
        <f> 500.0 ml</f>
        <v/>
      </c>
      <c r="G1219" t="inlineStr"/>
    </row>
    <row r="1220">
      <c r="A1220" t="inlineStr">
        <is>
          <t>117</t>
        </is>
      </c>
      <c r="B1220" t="inlineStr">
        <is>
          <t>Althera HMO powder 400g</t>
        </is>
      </c>
      <c r="C1220" t="inlineStr">
        <is>
          <t>contains_fiber</t>
        </is>
      </c>
      <c r="D1220" s="7" t="inlineStr">
        <is>
          <t>PASS</t>
        </is>
      </c>
      <c r="E1220" t="inlineStr">
        <is>
          <t>fiber=0.15 g/100ml</t>
        </is>
      </c>
      <c r="F1220" t="inlineStr">
        <is>
          <t>contains fiber</t>
        </is>
      </c>
      <c r="G1220" t="inlineStr"/>
    </row>
    <row r="1221">
      <c r="A1221" t="inlineStr">
        <is>
          <t>117</t>
        </is>
      </c>
      <c r="B1221" t="inlineStr">
        <is>
          <t>Althera HMO powder 400g</t>
        </is>
      </c>
      <c r="C1221" t="inlineStr">
        <is>
          <t>gluten_free</t>
        </is>
      </c>
      <c r="D1221" s="7" t="inlineStr">
        <is>
          <t>PASS</t>
        </is>
      </c>
      <c r="E1221" t="inlineStr">
        <is>
          <t>True</t>
        </is>
      </c>
      <c r="F1221" t="inlineStr">
        <is>
          <t>True</t>
        </is>
      </c>
      <c r="G1221" t="inlineStr"/>
    </row>
    <row r="1222">
      <c r="A1222" t="inlineStr">
        <is>
          <t>117</t>
        </is>
      </c>
      <c r="B1222" t="inlineStr">
        <is>
          <t>Althera HMO powder 400g</t>
        </is>
      </c>
      <c r="C1222" t="inlineStr">
        <is>
          <t>formulation</t>
        </is>
      </c>
      <c r="D1222" s="7" t="inlineStr">
        <is>
          <t>PASS</t>
        </is>
      </c>
      <c r="E1222" t="inlineStr">
        <is>
          <t>powder</t>
        </is>
      </c>
      <c r="F1222" t="inlineStr">
        <is>
          <t>powder</t>
        </is>
      </c>
      <c r="G1222" t="inlineStr"/>
    </row>
    <row r="1223">
      <c r="A1223" t="inlineStr">
        <is>
          <t>117</t>
        </is>
      </c>
      <c r="B1223" t="inlineStr">
        <is>
          <t>Althera HMO powder 400g</t>
        </is>
      </c>
      <c r="C1223" t="inlineStr">
        <is>
          <t>volume</t>
        </is>
      </c>
      <c r="D1223" s="7" t="inlineStr">
        <is>
          <t>PASS</t>
        </is>
      </c>
      <c r="E1223" t="inlineStr">
        <is>
          <t>400.0 ml</t>
        </is>
      </c>
      <c r="F1223">
        <f> 400.0 ml</f>
        <v/>
      </c>
      <c r="G1223" t="inlineStr"/>
    </row>
    <row r="1224">
      <c r="A1224" t="inlineStr">
        <is>
          <t>117</t>
        </is>
      </c>
      <c r="B1224" t="inlineStr">
        <is>
          <t>Alfamino HMO powder 400g</t>
        </is>
      </c>
      <c r="C1224" t="inlineStr">
        <is>
          <t>contains_fiber</t>
        </is>
      </c>
      <c r="D1224" s="7" t="inlineStr">
        <is>
          <t>PASS</t>
        </is>
      </c>
      <c r="E1224" t="inlineStr">
        <is>
          <t>fiber=0.15 g/100ml</t>
        </is>
      </c>
      <c r="F1224" t="inlineStr">
        <is>
          <t>contains fiber</t>
        </is>
      </c>
      <c r="G1224" t="inlineStr"/>
    </row>
    <row r="1225">
      <c r="A1225" t="inlineStr">
        <is>
          <t>117</t>
        </is>
      </c>
      <c r="B1225" t="inlineStr">
        <is>
          <t>Alfamino HMO powder 400g</t>
        </is>
      </c>
      <c r="C1225" t="inlineStr">
        <is>
          <t>gluten_free</t>
        </is>
      </c>
      <c r="D1225" s="7" t="inlineStr">
        <is>
          <t>PASS</t>
        </is>
      </c>
      <c r="E1225" t="inlineStr">
        <is>
          <t>True</t>
        </is>
      </c>
      <c r="F1225" t="inlineStr">
        <is>
          <t>True</t>
        </is>
      </c>
      <c r="G1225" t="inlineStr"/>
    </row>
    <row r="1226">
      <c r="A1226" t="inlineStr">
        <is>
          <t>117</t>
        </is>
      </c>
      <c r="B1226" t="inlineStr">
        <is>
          <t>Alfamino HMO powder 400g</t>
        </is>
      </c>
      <c r="C1226" t="inlineStr">
        <is>
          <t>formulation</t>
        </is>
      </c>
      <c r="D1226" s="7" t="inlineStr">
        <is>
          <t>PASS</t>
        </is>
      </c>
      <c r="E1226" t="inlineStr">
        <is>
          <t>powder</t>
        </is>
      </c>
      <c r="F1226" t="inlineStr">
        <is>
          <t>powder</t>
        </is>
      </c>
      <c r="G1226" t="inlineStr"/>
    </row>
    <row r="1227">
      <c r="A1227" t="inlineStr">
        <is>
          <t>117</t>
        </is>
      </c>
      <c r="B1227" t="inlineStr">
        <is>
          <t>Alfamino HMO powder 400g</t>
        </is>
      </c>
      <c r="C1227" t="inlineStr">
        <is>
          <t>volume</t>
        </is>
      </c>
      <c r="D1227" s="7" t="inlineStr">
        <is>
          <t>PASS</t>
        </is>
      </c>
      <c r="E1227" t="inlineStr">
        <is>
          <t>400.0 ml</t>
        </is>
      </c>
      <c r="F1227">
        <f> 400.0 ml</f>
        <v/>
      </c>
      <c r="G1227" t="inlineStr"/>
    </row>
    <row r="1228">
      <c r="A1228" t="inlineStr">
        <is>
          <t>117</t>
        </is>
      </c>
      <c r="B1228" t="inlineStr">
        <is>
          <t>Alfaré HMO powder 400g</t>
        </is>
      </c>
      <c r="C1228" t="inlineStr">
        <is>
          <t>contains_fiber</t>
        </is>
      </c>
      <c r="D1228" s="7" t="inlineStr">
        <is>
          <t>PASS</t>
        </is>
      </c>
      <c r="E1228" t="inlineStr">
        <is>
          <t>fiber=0.15 g/100ml</t>
        </is>
      </c>
      <c r="F1228" t="inlineStr">
        <is>
          <t>contains fiber</t>
        </is>
      </c>
      <c r="G1228" t="inlineStr"/>
    </row>
    <row r="1229">
      <c r="A1229" t="inlineStr">
        <is>
          <t>117</t>
        </is>
      </c>
      <c r="B1229" t="inlineStr">
        <is>
          <t>Alfaré HMO powder 400g</t>
        </is>
      </c>
      <c r="C1229" t="inlineStr">
        <is>
          <t>gluten_free</t>
        </is>
      </c>
      <c r="D1229" s="7" t="inlineStr">
        <is>
          <t>PASS</t>
        </is>
      </c>
      <c r="E1229" t="inlineStr">
        <is>
          <t>True</t>
        </is>
      </c>
      <c r="F1229" t="inlineStr">
        <is>
          <t>True</t>
        </is>
      </c>
      <c r="G1229" t="inlineStr"/>
    </row>
    <row r="1230">
      <c r="A1230" t="inlineStr">
        <is>
          <t>117</t>
        </is>
      </c>
      <c r="B1230" t="inlineStr">
        <is>
          <t>Alfaré HMO powder 400g</t>
        </is>
      </c>
      <c r="C1230" t="inlineStr">
        <is>
          <t>formulation</t>
        </is>
      </c>
      <c r="D1230" s="7" t="inlineStr">
        <is>
          <t>PASS</t>
        </is>
      </c>
      <c r="E1230" t="inlineStr">
        <is>
          <t>powder</t>
        </is>
      </c>
      <c r="F1230" t="inlineStr">
        <is>
          <t>powder</t>
        </is>
      </c>
      <c r="G1230" t="inlineStr"/>
    </row>
    <row r="1231">
      <c r="A1231" t="inlineStr">
        <is>
          <t>117</t>
        </is>
      </c>
      <c r="B1231" t="inlineStr">
        <is>
          <t>Alfaré HMO powder 400g</t>
        </is>
      </c>
      <c r="C1231" t="inlineStr">
        <is>
          <t>volume</t>
        </is>
      </c>
      <c r="D1231" s="7" t="inlineStr">
        <is>
          <t>PASS</t>
        </is>
      </c>
      <c r="E1231" t="inlineStr">
        <is>
          <t>400.0 ml</t>
        </is>
      </c>
      <c r="F1231">
        <f> 400.0 ml</f>
        <v/>
      </c>
      <c r="G12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2026-10-01T23:26:39Z</dcterms:created>
  <dcterms:modified xsi:type="dcterms:W3CDTF">2026-10-01T23:26:39Z</dcterms:modified>
</cp:coreProperties>
</file>